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85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'List1'!$A$1:$N$92</definedName>
  </definedNames>
  <calcPr fullCalcOnLoad="1"/>
</workbook>
</file>

<file path=xl/sharedStrings.xml><?xml version="1.0" encoding="utf-8"?>
<sst xmlns="http://schemas.openxmlformats.org/spreadsheetml/2006/main" count="242" uniqueCount="226">
  <si>
    <t xml:space="preserve">Predmet nabave
</t>
  </si>
  <si>
    <t xml:space="preserve"> </t>
  </si>
  <si>
    <t>4.</t>
  </si>
  <si>
    <t>6.</t>
  </si>
  <si>
    <t>9.</t>
  </si>
  <si>
    <t>11.</t>
  </si>
  <si>
    <t>12.</t>
  </si>
  <si>
    <t>13.</t>
  </si>
  <si>
    <t>7.</t>
  </si>
  <si>
    <t>27.</t>
  </si>
  <si>
    <t>28.</t>
  </si>
  <si>
    <t>29.</t>
  </si>
  <si>
    <t>30.</t>
  </si>
  <si>
    <t>32.</t>
  </si>
  <si>
    <t>MATERIJAL I SREDSTVA ZA ČIŠĆENJE</t>
  </si>
  <si>
    <t xml:space="preserve">MATERIJAL ZA HIGIJENSKE POTREBE  I NJEGU </t>
  </si>
  <si>
    <t xml:space="preserve">VOĆE I POVRĆE </t>
  </si>
  <si>
    <t>PLIN</t>
  </si>
  <si>
    <t xml:space="preserve">SITNI INVENTAR </t>
  </si>
  <si>
    <t xml:space="preserve">USLUGE TELEFONA, FAX I Internet </t>
  </si>
  <si>
    <t>POŠTARINA</t>
  </si>
  <si>
    <t xml:space="preserve">ČLANARINE </t>
  </si>
  <si>
    <t xml:space="preserve">BANKARSKE USLUGE I USLUGE PLATNOG PROMET </t>
  </si>
  <si>
    <t>OPSKRBA VODOM</t>
  </si>
  <si>
    <t>IZNOŠENJE I ODVOZ SMEĆA</t>
  </si>
  <si>
    <t>REPREZENTACIJA</t>
  </si>
  <si>
    <t>KNJIGE</t>
  </si>
  <si>
    <t>OSTALE KOMUNALNE USLUGE (VODNA NAKNADA)</t>
  </si>
  <si>
    <t>1.</t>
  </si>
  <si>
    <t>5.</t>
  </si>
  <si>
    <t>31.</t>
  </si>
  <si>
    <t>14.</t>
  </si>
  <si>
    <t>OPREMA I NAMJEŠTAJ</t>
  </si>
  <si>
    <t>U K U P N O</t>
  </si>
  <si>
    <t>OSTALI NESPOMENUTI RASHODI POSLOVANJA</t>
  </si>
  <si>
    <t>RASHODI ZA USLUGE</t>
  </si>
  <si>
    <t>2.</t>
  </si>
  <si>
    <t>3.</t>
  </si>
  <si>
    <t>15.</t>
  </si>
  <si>
    <t>16.</t>
  </si>
  <si>
    <t>19.</t>
  </si>
  <si>
    <t>23.</t>
  </si>
  <si>
    <t>24.</t>
  </si>
  <si>
    <t>25.</t>
  </si>
  <si>
    <t>26.</t>
  </si>
  <si>
    <t>II.</t>
  </si>
  <si>
    <t>III.</t>
  </si>
  <si>
    <t>IV.</t>
  </si>
  <si>
    <t>V.</t>
  </si>
  <si>
    <t>VI.</t>
  </si>
  <si>
    <t>OSTALI FINANCIJSKI RASHODI</t>
  </si>
  <si>
    <t>POSTROJENJA I OPREMA</t>
  </si>
  <si>
    <t>I.</t>
  </si>
  <si>
    <t>Procijenjena vrijednost nabave bez PDV-a</t>
  </si>
  <si>
    <t xml:space="preserve">
Redni
broj
</t>
  </si>
  <si>
    <t xml:space="preserve">
Procijenjena 
vrijednost 
nabave
s PDV-om
</t>
  </si>
  <si>
    <t>Vrsta
postupka</t>
  </si>
  <si>
    <t>Planirani početak postupka</t>
  </si>
  <si>
    <t>Ugovor ili okvirni
sporazum</t>
  </si>
  <si>
    <t>Planirano trajanje ugovora</t>
  </si>
  <si>
    <t>RIBE</t>
  </si>
  <si>
    <t>DERATIZACIJA I DEZINSEKCIJA</t>
  </si>
  <si>
    <t>ČUVANJE OSOBA I IMOVINE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</si>
  <si>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</si>
  <si>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</si>
  <si>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</si>
  <si>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</si>
  <si>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</si>
  <si>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</si>
  <si>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</si>
  <si>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</si>
  <si>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</si>
  <si>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LITERATURA (PUBLIKACIJE, ČASOPISI, KNJIGE, OSTALO)</t>
  </si>
  <si>
    <t>Ravnatelj: Antun Žulić</t>
  </si>
  <si>
    <t>Predsjednica ŠO: Marijana Marčec</t>
  </si>
  <si>
    <t>OSNOVNA ŠKOLA BELICA</t>
  </si>
  <si>
    <t>Dr. Ljudevita Gaja 21</t>
  </si>
  <si>
    <t>40319 Belica</t>
  </si>
  <si>
    <t>OIB: 23378868099</t>
  </si>
  <si>
    <t xml:space="preserve">UREDSKI MATERIJAL </t>
  </si>
  <si>
    <t>TONERI,TINTE</t>
  </si>
  <si>
    <t>PAPIR</t>
  </si>
  <si>
    <t>PEDAGOŠKA DOKUMENTACIJA</t>
  </si>
  <si>
    <t xml:space="preserve">NASTAVNI MATERIJAL </t>
  </si>
  <si>
    <t xml:space="preserve">KRUH </t>
  </si>
  <si>
    <t>PECIVA</t>
  </si>
  <si>
    <t xml:space="preserve">OSTALA PREHRAMBENA ROBA </t>
  </si>
  <si>
    <t>MATERIJAL ZADRUGE</t>
  </si>
  <si>
    <t>MOTORNI BENZIN (za kosilicu)</t>
  </si>
  <si>
    <t>SLUŽBENA, RADNA I ZAŠTITNA ODJEĆA I OBUĆA</t>
  </si>
  <si>
    <t>RASHODI ZA MATERIJAL I ENERGIJU</t>
  </si>
  <si>
    <t>USLUGE PRIJEVOZA</t>
  </si>
  <si>
    <t>ELEKTRONSKI MEDIJI</t>
  </si>
  <si>
    <t>TISAK</t>
  </si>
  <si>
    <t>LICENCE</t>
  </si>
  <si>
    <t>OBVEZNI PREVENTIVNI ZDR. PREGLEDI ZAPOSLENIKA</t>
  </si>
  <si>
    <t>LABORATORIJSKE USLUGE</t>
  </si>
  <si>
    <t>UGOVORI O DJELU</t>
  </si>
  <si>
    <t>OSTALE INTELEKTUALNE USLUGE</t>
  </si>
  <si>
    <t>GRAFIČKE USLUGE,USLUGE KOPIRANJA</t>
  </si>
  <si>
    <t>IZRADA FOTOGRAFIJA</t>
  </si>
  <si>
    <t>USLUGE ČIŠĆENJA,PRANJA</t>
  </si>
  <si>
    <t>OSTALE NESPOMENUTE USLUGE</t>
  </si>
  <si>
    <t>OSTALE NESPOMENUTE USLUGE-IZLETI</t>
  </si>
  <si>
    <t>PRISTOJBE</t>
  </si>
  <si>
    <t>SPORTSKA I GLAZBENA OPREMA</t>
  </si>
  <si>
    <t>KNJIGE U KNJIŽNICI</t>
  </si>
  <si>
    <t>20.</t>
  </si>
  <si>
    <t>21.</t>
  </si>
  <si>
    <t>22.</t>
  </si>
  <si>
    <t>33.</t>
  </si>
  <si>
    <t>34.</t>
  </si>
  <si>
    <t>35.</t>
  </si>
  <si>
    <t>36.</t>
  </si>
  <si>
    <t>37.</t>
  </si>
  <si>
    <t>38.</t>
  </si>
  <si>
    <t>39.</t>
  </si>
  <si>
    <t>49.</t>
  </si>
  <si>
    <t>51.</t>
  </si>
  <si>
    <t>52.</t>
  </si>
  <si>
    <t>53.</t>
  </si>
  <si>
    <t>54.</t>
  </si>
  <si>
    <t>55.</t>
  </si>
  <si>
    <t>56.</t>
  </si>
  <si>
    <t>57.</t>
  </si>
  <si>
    <t>58.</t>
  </si>
  <si>
    <t xml:space="preserve">  </t>
  </si>
  <si>
    <t>Evidenc.broj nabave</t>
  </si>
  <si>
    <t>Konto</t>
  </si>
  <si>
    <t>MLIJEČNI PROIZVODI</t>
  </si>
  <si>
    <t xml:space="preserve">MLIJEKO </t>
  </si>
  <si>
    <t>SVINJETINA I JUNETINA</t>
  </si>
  <si>
    <t>PILETINA</t>
  </si>
  <si>
    <t>SUHOMESNATI I KOBASIČARSKI PROIZVODI</t>
  </si>
  <si>
    <t>OSTALI MATERIJAL I SIROVINE</t>
  </si>
  <si>
    <t>MATERIJAL I DIJELOVI ZA TEKUĆE I INVESTICIJSKO ODRŽAVANJE POSTROJENJA I OPREME</t>
  </si>
  <si>
    <t>MATERIJAL I DIJELOVI ZA TEKUĆE I INVESTICIJSKO ODRŽAVANJE GRAĐEVINSKIH OBJEKATA</t>
  </si>
  <si>
    <t xml:space="preserve">OSTALI MATERIJAL I DIJELOVI ZA TEKUĆE I INVESTICIJSKO ODRŽAVANJE </t>
  </si>
  <si>
    <t>CPV</t>
  </si>
  <si>
    <t>USLUGE TEKUĆEG I INVESTICIJSKOG ODRŽAVANJA
GRAĐEVINSKIH OBJEKATA</t>
  </si>
  <si>
    <t>USLUGE TEKUĆEG I INVESTICIJSKOG ODRŽAVANJA
POSTROJENJA I OPREME</t>
  </si>
  <si>
    <t xml:space="preserve">OSTALE USLUGE TEKUĆEG I INVESTICIJSKOG ODRŽ.
</t>
  </si>
  <si>
    <t>DIMNJAČARSKE USLUGE</t>
  </si>
  <si>
    <t>USLUGE AŽURIRANJA RAČUNALNIH BAZA</t>
  </si>
  <si>
    <t>RASHODI PROTOKOLA (vijenci, svijeće)</t>
  </si>
  <si>
    <t>OSTALI NESPOMENUTI RASHODI</t>
  </si>
  <si>
    <t>OSTALI NESPOMENUTI RASHODI-OSIGURANJE UČENIKA</t>
  </si>
  <si>
    <t>10.</t>
  </si>
  <si>
    <t>17.</t>
  </si>
  <si>
    <t>18.</t>
  </si>
  <si>
    <t>50.</t>
  </si>
  <si>
    <t>59.</t>
  </si>
  <si>
    <t>60.</t>
  </si>
  <si>
    <t>61.</t>
  </si>
  <si>
    <t>62.</t>
  </si>
  <si>
    <t>63.</t>
  </si>
  <si>
    <t>64.</t>
  </si>
  <si>
    <t>65.</t>
  </si>
  <si>
    <t>jednost.nabava</t>
  </si>
  <si>
    <t>ELEKTRIČNA ENERGIJA - OPSKRBA</t>
  </si>
  <si>
    <t>ELEKTRIČNA ENERGIJA - MREŽARINA</t>
  </si>
  <si>
    <t>66.</t>
  </si>
  <si>
    <t>USLUGE RAZVOJA SOFTWARE-A</t>
  </si>
  <si>
    <t>30192000-1</t>
  </si>
  <si>
    <t>30125120-8</t>
  </si>
  <si>
    <t>30197643-5</t>
  </si>
  <si>
    <t>22200000-2</t>
  </si>
  <si>
    <t>22820000-4</t>
  </si>
  <si>
    <t>39831300-9</t>
  </si>
  <si>
    <t>33760000-5</t>
  </si>
  <si>
    <t>15511000-3</t>
  </si>
  <si>
    <t>15500000-3</t>
  </si>
  <si>
    <t>15100000-2</t>
  </si>
  <si>
    <t>15110000-2</t>
  </si>
  <si>
    <t>15131120-2</t>
  </si>
  <si>
    <t>15811100-7</t>
  </si>
  <si>
    <t>15812100-4</t>
  </si>
  <si>
    <t>15300000-1</t>
  </si>
  <si>
    <t>15221000-3</t>
  </si>
  <si>
    <t>15800000-6</t>
  </si>
  <si>
    <t>33764000-3</t>
  </si>
  <si>
    <t>09310000-5</t>
  </si>
  <si>
    <t>09123000-7</t>
  </si>
  <si>
    <t>09132000-3</t>
  </si>
  <si>
    <t>37441700-8</t>
  </si>
  <si>
    <t>18110000-3</t>
  </si>
  <si>
    <t>64200000-8</t>
  </si>
  <si>
    <t>64110000-0</t>
  </si>
  <si>
    <t>60000000-8</t>
  </si>
  <si>
    <t>50000000-5</t>
  </si>
  <si>
    <t>79980000-7</t>
  </si>
  <si>
    <t>79341000-6</t>
  </si>
  <si>
    <t>650000000-3</t>
  </si>
  <si>
    <t>90511300-5</t>
  </si>
  <si>
    <t>90923000-3</t>
  </si>
  <si>
    <t>85100000-0</t>
  </si>
  <si>
    <t>71900000-7</t>
  </si>
  <si>
    <t>71700000-5</t>
  </si>
  <si>
    <t>72514300-4</t>
  </si>
  <si>
    <t>72540000-2</t>
  </si>
  <si>
    <t>79521000-2</t>
  </si>
  <si>
    <t>79961000-8</t>
  </si>
  <si>
    <t>98310000-9</t>
  </si>
  <si>
    <t>79713000-5</t>
  </si>
  <si>
    <t>98390000-3</t>
  </si>
  <si>
    <t>63510000-7</t>
  </si>
  <si>
    <t>03121210-0</t>
  </si>
  <si>
    <t>66512100-3</t>
  </si>
  <si>
    <t>66110000-4</t>
  </si>
  <si>
    <t>30236000-2
39100000-3</t>
  </si>
  <si>
    <t>37400000-2</t>
  </si>
  <si>
    <t>221130000-5</t>
  </si>
  <si>
    <t>JN-01/18</t>
  </si>
  <si>
    <t>JN-02/18</t>
  </si>
  <si>
    <t>VII.</t>
  </si>
  <si>
    <t>DODATNA ULAGANJA NA GRAĐEVINSKIM OBJEKTIMA</t>
  </si>
  <si>
    <t>67.</t>
  </si>
  <si>
    <t>JN-03/18</t>
  </si>
  <si>
    <t>45200000-9</t>
  </si>
  <si>
    <t>Ur. broj: 2109-24-18-01</t>
  </si>
  <si>
    <t>Temeljem članka 28. Zakona o javnoj nabavi ( Narodne novine br. 120/16 ) Školski odbor OŠ Belica donosi slijedeće</t>
  </si>
  <si>
    <t>II. IZMJENE I DOPUNE  PLANA  NABAVE  ZA  2018.  GODINU</t>
  </si>
  <si>
    <t>U Belici 24.7.2018.</t>
  </si>
  <si>
    <t>Klasa: 400-02/18-01/03</t>
  </si>
  <si>
    <t xml:space="preserve">
II.Izmjene i dopune-Procijenjena 
vrijednost 
nabave
s PDV-om
</t>
  </si>
  <si>
    <t>II.Izmjene i dopune-Procijenjena vrijednost nabave bez PDV-a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</si>
</sst>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0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0" fontId="24" fillId="0" borderId="0" xfId="0" applyFont="1" applyAlignment="1">
      <alignment/>
    </xf>
    <xf numFmtId="1" fontId="24" fillId="0" borderId="0" xfId="0" applyNumberFormat="1" applyFont="1" applyAlignment="1">
      <alignment horizontal="left" wrapText="1"/>
    </xf>
    <xf numFmtId="1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4" fontId="25" fillId="0" borderId="10" xfId="0" applyNumberFormat="1" applyFont="1" applyFill="1" applyBorder="1" applyAlignment="1">
      <alignment/>
    </xf>
    <xf numFmtId="0" fontId="25" fillId="0" borderId="0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0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1" fontId="25" fillId="0" borderId="11" xfId="0" applyNumberFormat="1" applyFont="1" applyBorder="1" applyAlignment="1">
      <alignment horizontal="left" wrapText="1"/>
    </xf>
    <xf numFmtId="1" fontId="25" fillId="0" borderId="0" xfId="0" applyNumberFormat="1" applyFont="1" applyAlignment="1">
      <alignment horizontal="left" wrapText="1"/>
    </xf>
    <xf numFmtId="4" fontId="25" fillId="0" borderId="11" xfId="0" applyNumberFormat="1" applyFont="1" applyBorder="1" applyAlignment="1">
      <alignment horizontal="left" wrapText="1"/>
    </xf>
    <xf numFmtId="3" fontId="6" fillId="0" borderId="10" xfId="0" applyNumberFormat="1" applyFont="1" applyBorder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wrapText="1"/>
    </xf>
    <xf numFmtId="17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wrapText="1"/>
    </xf>
    <xf numFmtId="3" fontId="6" fillId="0" borderId="12" xfId="0" applyNumberFormat="1" applyFont="1" applyBorder="1" applyAlignment="1">
      <alignment/>
    </xf>
    <xf numFmtId="3" fontId="7" fillId="0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Border="1" applyAlignment="1">
      <alignment/>
    </xf>
    <xf numFmtId="3" fontId="7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5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wrapText="1"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 horizontal="center" wrapText="1"/>
    </xf>
    <xf numFmtId="0" fontId="25" fillId="33" borderId="16" xfId="0" applyFont="1" applyFill="1" applyBorder="1" applyAlignment="1">
      <alignment horizontal="center" vertical="center" wrapText="1"/>
    </xf>
    <xf numFmtId="4" fontId="25" fillId="33" borderId="16" xfId="0" applyNumberFormat="1" applyFont="1" applyFill="1" applyBorder="1" applyAlignment="1">
      <alignment horizontal="center" vertical="center" wrapText="1"/>
    </xf>
    <xf numFmtId="4" fontId="25" fillId="33" borderId="17" xfId="0" applyNumberFormat="1" applyFont="1" applyFill="1" applyBorder="1" applyAlignment="1">
      <alignment horizontal="center" vertical="center" wrapText="1"/>
    </xf>
    <xf numFmtId="3" fontId="5" fillId="33" borderId="16" xfId="0" applyNumberFormat="1" applyFont="1" applyFill="1" applyBorder="1" applyAlignment="1">
      <alignment horizontal="center" vertical="center" wrapText="1"/>
    </xf>
    <xf numFmtId="2" fontId="5" fillId="33" borderId="16" xfId="0" applyNumberFormat="1" applyFont="1" applyFill="1" applyBorder="1" applyAlignment="1">
      <alignment horizontal="center" vertical="center" wrapText="1"/>
    </xf>
    <xf numFmtId="0" fontId="26" fillId="33" borderId="18" xfId="0" applyFont="1" applyFill="1" applyBorder="1" applyAlignment="1">
      <alignment/>
    </xf>
    <xf numFmtId="4" fontId="26" fillId="33" borderId="18" xfId="0" applyNumberFormat="1" applyFont="1" applyFill="1" applyBorder="1" applyAlignment="1">
      <alignment/>
    </xf>
    <xf numFmtId="4" fontId="26" fillId="33" borderId="19" xfId="0" applyNumberFormat="1" applyFont="1" applyFill="1" applyBorder="1" applyAlignment="1">
      <alignment/>
    </xf>
    <xf numFmtId="0" fontId="26" fillId="34" borderId="10" xfId="0" applyFont="1" applyFill="1" applyBorder="1" applyAlignment="1">
      <alignment horizontal="left" wrapText="1"/>
    </xf>
    <xf numFmtId="4" fontId="26" fillId="34" borderId="10" xfId="0" applyNumberFormat="1" applyFont="1" applyFill="1" applyBorder="1" applyAlignment="1">
      <alignment horizontal="right" wrapText="1"/>
    </xf>
    <xf numFmtId="3" fontId="7" fillId="34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/>
    </xf>
    <xf numFmtId="0" fontId="25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left"/>
    </xf>
    <xf numFmtId="3" fontId="5" fillId="33" borderId="20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 wrapText="1"/>
    </xf>
    <xf numFmtId="0" fontId="25" fillId="33" borderId="21" xfId="0" applyFont="1" applyFill="1" applyBorder="1" applyAlignment="1">
      <alignment horizontal="center" vertical="center" wrapText="1"/>
    </xf>
    <xf numFmtId="1" fontId="25" fillId="33" borderId="22" xfId="0" applyNumberFormat="1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/>
    </xf>
    <xf numFmtId="4" fontId="26" fillId="34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0" fontId="26" fillId="34" borderId="23" xfId="0" applyNumberFormat="1" applyFont="1" applyFill="1" applyBorder="1" applyAlignment="1">
      <alignment horizontal="center"/>
    </xf>
    <xf numFmtId="0" fontId="26" fillId="34" borderId="10" xfId="0" applyFont="1" applyFill="1" applyBorder="1" applyAlignment="1">
      <alignment wrapText="1"/>
    </xf>
    <xf numFmtId="3" fontId="7" fillId="33" borderId="18" xfId="0" applyNumberFormat="1" applyFont="1" applyFill="1" applyBorder="1" applyAlignment="1">
      <alignment horizontal="center" vertical="center" wrapText="1"/>
    </xf>
    <xf numFmtId="3" fontId="6" fillId="33" borderId="18" xfId="0" applyNumberFormat="1" applyFont="1" applyFill="1" applyBorder="1" applyAlignment="1">
      <alignment horizontal="center"/>
    </xf>
    <xf numFmtId="0" fontId="25" fillId="0" borderId="23" xfId="0" applyNumberFormat="1" applyFont="1" applyBorder="1" applyAlignment="1">
      <alignment horizontal="center"/>
    </xf>
    <xf numFmtId="0" fontId="25" fillId="33" borderId="24" xfId="0" applyFont="1" applyFill="1" applyBorder="1" applyAlignment="1">
      <alignment horizontal="center"/>
    </xf>
    <xf numFmtId="17" fontId="6" fillId="0" borderId="13" xfId="0" applyNumberFormat="1" applyFont="1" applyFill="1" applyBorder="1" applyAlignment="1">
      <alignment horizontal="center" vertical="center" wrapText="1"/>
    </xf>
    <xf numFmtId="3" fontId="6" fillId="34" borderId="12" xfId="0" applyNumberFormat="1" applyFont="1" applyFill="1" applyBorder="1" applyAlignment="1">
      <alignment/>
    </xf>
    <xf numFmtId="1" fontId="24" fillId="0" borderId="0" xfId="0" applyNumberFormat="1" applyFont="1" applyAlignment="1">
      <alignment horizontal="center"/>
    </xf>
    <xf numFmtId="1" fontId="26" fillId="34" borderId="10" xfId="0" applyNumberFormat="1" applyFont="1" applyFill="1" applyBorder="1" applyAlignment="1">
      <alignment horizontal="center" wrapText="1"/>
    </xf>
    <xf numFmtId="0" fontId="25" fillId="0" borderId="10" xfId="0" applyNumberFormat="1" applyFont="1" applyFill="1" applyBorder="1" applyAlignment="1">
      <alignment horizontal="center"/>
    </xf>
    <xf numFmtId="0" fontId="26" fillId="34" borderId="10" xfId="0" applyNumberFormat="1" applyFont="1" applyFill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6" fillId="34" borderId="25" xfId="0" applyFont="1" applyFill="1" applyBorder="1" applyAlignment="1">
      <alignment horizontal="center" wrapText="1"/>
    </xf>
    <xf numFmtId="0" fontId="25" fillId="0" borderId="25" xfId="0" applyFont="1" applyFill="1" applyBorder="1" applyAlignment="1">
      <alignment horizontal="center"/>
    </xf>
    <xf numFmtId="0" fontId="26" fillId="34" borderId="25" xfId="0" applyFont="1" applyFill="1" applyBorder="1" applyAlignment="1">
      <alignment horizontal="center"/>
    </xf>
    <xf numFmtId="0" fontId="25" fillId="0" borderId="25" xfId="0" applyFont="1" applyBorder="1" applyAlignment="1">
      <alignment horizontal="center"/>
    </xf>
    <xf numFmtId="1" fontId="26" fillId="34" borderId="23" xfId="0" applyNumberFormat="1" applyFont="1" applyFill="1" applyBorder="1" applyAlignment="1">
      <alignment horizontal="center" wrapText="1"/>
    </xf>
    <xf numFmtId="0" fontId="25" fillId="0" borderId="23" xfId="0" applyNumberFormat="1" applyFont="1" applyFill="1" applyBorder="1" applyAlignment="1">
      <alignment horizontal="center"/>
    </xf>
    <xf numFmtId="1" fontId="25" fillId="33" borderId="26" xfId="0" applyNumberFormat="1" applyFont="1" applyFill="1" applyBorder="1" applyAlignment="1">
      <alignment horizontal="center" vertical="center" wrapText="1"/>
    </xf>
    <xf numFmtId="1" fontId="24" fillId="0" borderId="0" xfId="0" applyNumberFormat="1" applyFont="1" applyAlignment="1">
      <alignment horizontal="center"/>
    </xf>
    <xf numFmtId="0" fontId="25" fillId="0" borderId="10" xfId="0" applyFont="1" applyFill="1" applyBorder="1" applyAlignment="1">
      <alignment wrapText="1"/>
    </xf>
    <xf numFmtId="1" fontId="25" fillId="33" borderId="21" xfId="0" applyNumberFormat="1" applyFont="1" applyFill="1" applyBorder="1" applyAlignment="1">
      <alignment horizontal="center" vertical="center" wrapText="1"/>
    </xf>
    <xf numFmtId="1" fontId="26" fillId="34" borderId="25" xfId="0" applyNumberFormat="1" applyFont="1" applyFill="1" applyBorder="1" applyAlignment="1">
      <alignment horizontal="center" wrapText="1"/>
    </xf>
    <xf numFmtId="0" fontId="25" fillId="0" borderId="25" xfId="0" applyNumberFormat="1" applyFont="1" applyFill="1" applyBorder="1" applyAlignment="1">
      <alignment horizontal="center"/>
    </xf>
    <xf numFmtId="0" fontId="26" fillId="34" borderId="25" xfId="0" applyNumberFormat="1" applyFont="1" applyFill="1" applyBorder="1" applyAlignment="1">
      <alignment horizontal="center"/>
    </xf>
    <xf numFmtId="0" fontId="25" fillId="0" borderId="25" xfId="0" applyNumberFormat="1" applyFont="1" applyBorder="1" applyAlignment="1">
      <alignment horizontal="center"/>
    </xf>
    <xf numFmtId="0" fontId="25" fillId="33" borderId="24" xfId="0" applyNumberFormat="1" applyFont="1" applyFill="1" applyBorder="1" applyAlignment="1">
      <alignment horizontal="center"/>
    </xf>
    <xf numFmtId="0" fontId="25" fillId="0" borderId="25" xfId="0" applyNumberFormat="1" applyFont="1" applyBorder="1" applyAlignment="1">
      <alignment horizontal="center" wrapText="1"/>
    </xf>
    <xf numFmtId="4" fontId="24" fillId="0" borderId="0" xfId="0" applyNumberFormat="1" applyFont="1" applyAlignment="1">
      <alignment horizontal="center"/>
    </xf>
    <xf numFmtId="4" fontId="25" fillId="0" borderId="0" xfId="0" applyNumberFormat="1" applyFont="1" applyBorder="1" applyAlignment="1">
      <alignment horizontal="left" wrapText="1"/>
    </xf>
    <xf numFmtId="4" fontId="24" fillId="0" borderId="0" xfId="0" applyNumberFormat="1" applyFont="1" applyBorder="1" applyAlignment="1">
      <alignment horizontal="center"/>
    </xf>
    <xf numFmtId="4" fontId="24" fillId="33" borderId="16" xfId="0" applyNumberFormat="1" applyFont="1" applyFill="1" applyBorder="1" applyAlignment="1">
      <alignment horizontal="center" vertical="center" wrapText="1"/>
    </xf>
    <xf numFmtId="4" fontId="24" fillId="33" borderId="17" xfId="0" applyNumberFormat="1" applyFont="1" applyFill="1" applyBorder="1" applyAlignment="1">
      <alignment horizontal="center" vertical="center" wrapText="1"/>
    </xf>
    <xf numFmtId="0" fontId="25" fillId="0" borderId="27" xfId="0" applyNumberFormat="1" applyFont="1" applyBorder="1" applyAlignment="1">
      <alignment horizontal="center"/>
    </xf>
    <xf numFmtId="0" fontId="25" fillId="0" borderId="28" xfId="0" applyNumberFormat="1" applyFont="1" applyBorder="1" applyAlignment="1">
      <alignment horizontal="center"/>
    </xf>
    <xf numFmtId="0" fontId="25" fillId="0" borderId="29" xfId="0" applyNumberFormat="1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0" borderId="28" xfId="0" applyFont="1" applyBorder="1" applyAlignment="1">
      <alignment/>
    </xf>
    <xf numFmtId="4" fontId="25" fillId="0" borderId="28" xfId="0" applyNumberFormat="1" applyFont="1" applyFill="1" applyBorder="1" applyAlignment="1">
      <alignment/>
    </xf>
    <xf numFmtId="3" fontId="6" fillId="0" borderId="28" xfId="0" applyNumberFormat="1" applyFont="1" applyBorder="1" applyAlignment="1">
      <alignment horizontal="left"/>
    </xf>
    <xf numFmtId="3" fontId="7" fillId="0" borderId="28" xfId="0" applyNumberFormat="1" applyFont="1" applyFill="1" applyBorder="1" applyAlignment="1">
      <alignment horizontal="center" vertical="center" wrapText="1"/>
    </xf>
    <xf numFmtId="0" fontId="25" fillId="33" borderId="30" xfId="0" applyNumberFormat="1" applyFont="1" applyFill="1" applyBorder="1" applyAlignment="1">
      <alignment horizontal="center"/>
    </xf>
    <xf numFmtId="0" fontId="25" fillId="33" borderId="18" xfId="0" applyNumberFormat="1" applyFont="1" applyFill="1" applyBorder="1" applyAlignment="1">
      <alignment horizontal="center"/>
    </xf>
    <xf numFmtId="3" fontId="7" fillId="33" borderId="31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3" fontId="6" fillId="34" borderId="10" xfId="0" applyNumberFormat="1" applyFont="1" applyFill="1" applyBorder="1" applyAlignment="1">
      <alignment horizontal="center"/>
    </xf>
    <xf numFmtId="3" fontId="6" fillId="0" borderId="32" xfId="0" applyNumberFormat="1" applyFont="1" applyBorder="1" applyAlignment="1">
      <alignment horizontal="left"/>
    </xf>
    <xf numFmtId="0" fontId="0" fillId="0" borderId="25" xfId="0" applyBorder="1" applyAlignment="1">
      <alignment horizontal="left"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 horizontal="center"/>
    </xf>
    <xf numFmtId="3" fontId="6" fillId="0" borderId="32" xfId="0" applyNumberFormat="1" applyFont="1" applyFill="1" applyBorder="1" applyAlignment="1">
      <alignment/>
    </xf>
    <xf numFmtId="0" fontId="0" fillId="0" borderId="25" xfId="0" applyBorder="1" applyAlignment="1">
      <alignment/>
    </xf>
    <xf numFmtId="3" fontId="6" fillId="0" borderId="32" xfId="0" applyNumberFormat="1" applyFont="1" applyBorder="1" applyAlignment="1">
      <alignment/>
    </xf>
    <xf numFmtId="1" fontId="26" fillId="0" borderId="0" xfId="0" applyNumberFormat="1" applyFont="1" applyAlignment="1">
      <alignment/>
    </xf>
    <xf numFmtId="0" fontId="0" fillId="0" borderId="0" xfId="0" applyAlignment="1">
      <alignment/>
    </xf>
    <xf numFmtId="0" fontId="26" fillId="0" borderId="0" xfId="0" applyFont="1" applyBorder="1" applyAlignment="1">
      <alignment horizontal="center" vertical="center"/>
    </xf>
    <xf numFmtId="4" fontId="24" fillId="0" borderId="0" xfId="0" applyNumberFormat="1" applyFont="1" applyAlignment="1">
      <alignment horizontal="center"/>
    </xf>
    <xf numFmtId="1" fontId="24" fillId="0" borderId="33" xfId="0" applyNumberFormat="1" applyFont="1" applyBorder="1" applyAlignment="1">
      <alignment horizontal="center" wrapText="1"/>
    </xf>
    <xf numFmtId="4" fontId="24" fillId="0" borderId="33" xfId="0" applyNumberFormat="1" applyFont="1" applyBorder="1" applyAlignment="1">
      <alignment horizontal="center"/>
    </xf>
    <xf numFmtId="1" fontId="24" fillId="0" borderId="0" xfId="0" applyNumberFormat="1" applyFont="1" applyAlignment="1">
      <alignment horizontal="center"/>
    </xf>
    <xf numFmtId="2" fontId="5" fillId="33" borderId="16" xfId="0" applyNumberFormat="1" applyFont="1" applyFill="1" applyBorder="1" applyAlignment="1">
      <alignment horizontal="center" vertical="center" wrapText="1"/>
    </xf>
    <xf numFmtId="2" fontId="0" fillId="33" borderId="16" xfId="0" applyNumberFormat="1" applyFont="1" applyFill="1" applyBorder="1" applyAlignment="1">
      <alignment horizontal="center" vertical="center"/>
    </xf>
    <xf numFmtId="1" fontId="26" fillId="0" borderId="0" xfId="0" applyNumberFormat="1" applyFont="1" applyAlignment="1">
      <alignment horizontal="left"/>
    </xf>
    <xf numFmtId="1" fontId="26" fillId="0" borderId="0" xfId="0" applyNumberFormat="1" applyFont="1" applyAlignment="1">
      <alignment horizontal="center" vertical="center"/>
    </xf>
    <xf numFmtId="0" fontId="0" fillId="0" borderId="10" xfId="0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4" fontId="24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3" fontId="6" fillId="33" borderId="18" xfId="0" applyNumberFormat="1" applyFont="1" applyFill="1" applyBorder="1" applyAlignment="1">
      <alignment horizontal="center"/>
    </xf>
    <xf numFmtId="3" fontId="6" fillId="0" borderId="25" xfId="0" applyNumberFormat="1" applyFont="1" applyBorder="1" applyAlignment="1">
      <alignment/>
    </xf>
    <xf numFmtId="3" fontId="6" fillId="0" borderId="28" xfId="0" applyNumberFormat="1" applyFont="1" applyBorder="1" applyAlignment="1">
      <alignment horizontal="left"/>
    </xf>
    <xf numFmtId="3" fontId="7" fillId="0" borderId="1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 wrapText="1"/>
    </xf>
    <xf numFmtId="3" fontId="6" fillId="0" borderId="32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tabSelected="1" zoomScalePageLayoutView="0" workbookViewId="0" topLeftCell="A1">
      <selection activeCell="A9" sqref="A9:N9"/>
    </sheetView>
  </sheetViews>
  <sheetFormatPr defaultColWidth="9.140625" defaultRowHeight="27.75" customHeight="1"/>
  <cols>
    <col min="1" max="1" width="8.28125" style="2" customWidth="1"/>
    <col min="2" max="2" width="9.00390625" style="2" customWidth="1"/>
    <col min="3" max="3" width="12.421875" style="2" customWidth="1"/>
    <col min="4" max="4" width="11.57421875" style="3" customWidth="1"/>
    <col min="5" max="5" width="52.7109375" style="4" customWidth="1"/>
    <col min="6" max="9" width="12.8515625" style="6" customWidth="1"/>
    <col min="10" max="10" width="12.7109375" style="4" customWidth="1"/>
    <col min="11" max="11" width="7.421875" style="4" customWidth="1"/>
    <col min="12" max="12" width="11.7109375" style="4" customWidth="1"/>
    <col min="13" max="13" width="12.140625" style="4" customWidth="1"/>
    <col min="14" max="14" width="11.57421875" style="4" customWidth="1"/>
    <col min="15" max="16384" width="9.140625" style="4" customWidth="1"/>
  </cols>
  <sheetData>
    <row r="1" spans="1:5" ht="20.25" customHeight="1">
      <c r="A1" s="134" t="s">
        <v>75</v>
      </c>
      <c r="B1" s="134"/>
      <c r="C1" s="134"/>
      <c r="D1" s="134"/>
      <c r="E1" s="134"/>
    </row>
    <row r="2" spans="1:9" s="1" customFormat="1" ht="20.25" customHeight="1">
      <c r="A2" s="125" t="s">
        <v>76</v>
      </c>
      <c r="B2" s="125"/>
      <c r="C2" s="125"/>
      <c r="D2" s="125"/>
      <c r="E2" s="125"/>
      <c r="F2" s="7"/>
      <c r="G2" s="7"/>
      <c r="H2" s="7"/>
      <c r="I2" s="7"/>
    </row>
    <row r="3" spans="1:9" s="1" customFormat="1" ht="20.25" customHeight="1">
      <c r="A3" s="125" t="s">
        <v>77</v>
      </c>
      <c r="B3" s="125"/>
      <c r="C3" s="125"/>
      <c r="D3" s="125"/>
      <c r="E3" s="125"/>
      <c r="F3" s="7"/>
      <c r="G3" s="7"/>
      <c r="H3" s="7"/>
      <c r="I3" s="7"/>
    </row>
    <row r="4" spans="1:9" s="1" customFormat="1" ht="20.25" customHeight="1">
      <c r="A4" s="125" t="s">
        <v>78</v>
      </c>
      <c r="B4" s="125"/>
      <c r="C4" s="125"/>
      <c r="D4" s="125"/>
      <c r="E4" s="125"/>
      <c r="F4" s="7"/>
      <c r="G4" s="7"/>
      <c r="H4" s="7"/>
      <c r="I4" s="7"/>
    </row>
    <row r="5" spans="1:9" s="1" customFormat="1" ht="20.25" customHeight="1">
      <c r="A5" s="125" t="s">
        <v>223</v>
      </c>
      <c r="B5" s="125"/>
      <c r="C5" s="125"/>
      <c r="D5" s="126"/>
      <c r="E5" s="126"/>
      <c r="F5" s="7"/>
      <c r="G5" s="7"/>
      <c r="H5" s="7"/>
      <c r="I5" s="7"/>
    </row>
    <row r="6" spans="1:9" s="1" customFormat="1" ht="20.25" customHeight="1">
      <c r="A6" s="125" t="s">
        <v>219</v>
      </c>
      <c r="B6" s="125"/>
      <c r="C6" s="125"/>
      <c r="D6" s="126"/>
      <c r="E6" s="126"/>
      <c r="F6" s="7"/>
      <c r="G6" s="7"/>
      <c r="H6" s="7"/>
      <c r="I6" s="7"/>
    </row>
    <row r="7" spans="12:14" s="1" customFormat="1" ht="20.25" customHeight="1">
      <c r="L7" s="41"/>
      <c r="M7" s="41"/>
      <c r="N7" s="41"/>
    </row>
    <row r="8" spans="12:14" s="5" customFormat="1" ht="20.25" customHeight="1">
      <c r="L8" s="42"/>
      <c r="M8" s="42"/>
      <c r="N8" s="42"/>
    </row>
    <row r="9" spans="1:14" s="5" customFormat="1" ht="20.25" customHeight="1">
      <c r="A9" s="135" t="s">
        <v>220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</row>
    <row r="10" spans="1:14" s="5" customFormat="1" ht="20.25" customHeight="1">
      <c r="A10" s="127" t="s">
        <v>221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</row>
    <row r="11" spans="1:14" ht="20.25" customHeight="1" thickBot="1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</row>
    <row r="12" spans="1:14" ht="90" customHeight="1">
      <c r="A12" s="67" t="s">
        <v>54</v>
      </c>
      <c r="B12" s="90" t="s">
        <v>127</v>
      </c>
      <c r="C12" s="93" t="s">
        <v>138</v>
      </c>
      <c r="D12" s="66" t="s">
        <v>128</v>
      </c>
      <c r="E12" s="50" t="s">
        <v>0</v>
      </c>
      <c r="F12" s="51" t="s">
        <v>55</v>
      </c>
      <c r="G12" s="52" t="s">
        <v>53</v>
      </c>
      <c r="H12" s="103" t="s">
        <v>224</v>
      </c>
      <c r="I12" s="104" t="s">
        <v>225</v>
      </c>
      <c r="J12" s="132" t="s">
        <v>56</v>
      </c>
      <c r="K12" s="133"/>
      <c r="L12" s="53" t="s">
        <v>57</v>
      </c>
      <c r="M12" s="54" t="s">
        <v>58</v>
      </c>
      <c r="N12" s="64" t="s">
        <v>59</v>
      </c>
    </row>
    <row r="13" spans="1:14" ht="27.75" customHeight="1">
      <c r="A13" s="88" t="s">
        <v>52</v>
      </c>
      <c r="B13" s="80"/>
      <c r="C13" s="94"/>
      <c r="D13" s="84">
        <v>322</v>
      </c>
      <c r="E13" s="58" t="s">
        <v>90</v>
      </c>
      <c r="F13" s="59">
        <f>SUM(F14:F42)</f>
        <v>458400</v>
      </c>
      <c r="G13" s="59">
        <f>SUM(G14:G42)</f>
        <v>378115.556</v>
      </c>
      <c r="H13" s="59">
        <f>SUM(H14:H42)</f>
        <v>458400</v>
      </c>
      <c r="I13" s="59">
        <f>SUM(I14:I42)</f>
        <v>378115.556</v>
      </c>
      <c r="J13" s="117" t="s">
        <v>158</v>
      </c>
      <c r="K13" s="117"/>
      <c r="L13" s="60"/>
      <c r="M13" s="61"/>
      <c r="N13" s="65"/>
    </row>
    <row r="14" spans="1:14" ht="27.75" customHeight="1">
      <c r="A14" s="89" t="s">
        <v>28</v>
      </c>
      <c r="B14" s="81"/>
      <c r="C14" s="95" t="s">
        <v>163</v>
      </c>
      <c r="D14" s="85">
        <v>3221</v>
      </c>
      <c r="E14" s="43" t="s">
        <v>79</v>
      </c>
      <c r="F14" s="13">
        <v>2400</v>
      </c>
      <c r="G14" s="13">
        <f>F14-(F14*20%)</f>
        <v>1920</v>
      </c>
      <c r="H14" s="13">
        <v>2400</v>
      </c>
      <c r="I14" s="13">
        <f>H14-(H14*20%)</f>
        <v>1920</v>
      </c>
      <c r="J14" s="120"/>
      <c r="K14" s="120"/>
      <c r="L14" s="29"/>
      <c r="M14" s="29"/>
      <c r="N14" s="34"/>
    </row>
    <row r="15" spans="1:14" ht="27.75" customHeight="1">
      <c r="A15" s="89" t="s">
        <v>36</v>
      </c>
      <c r="B15" s="81"/>
      <c r="C15" s="95" t="s">
        <v>164</v>
      </c>
      <c r="D15" s="85">
        <v>3221</v>
      </c>
      <c r="E15" s="43" t="s">
        <v>80</v>
      </c>
      <c r="F15" s="13">
        <v>5500</v>
      </c>
      <c r="G15" s="13">
        <f>F15-(F15*20%)</f>
        <v>4400</v>
      </c>
      <c r="H15" s="13">
        <v>5500</v>
      </c>
      <c r="I15" s="13">
        <f>H15-(H15*20%)</f>
        <v>4400</v>
      </c>
      <c r="J15" s="120"/>
      <c r="K15" s="120"/>
      <c r="L15" s="29"/>
      <c r="M15" s="29"/>
      <c r="N15" s="34"/>
    </row>
    <row r="16" spans="1:14" ht="27.75" customHeight="1">
      <c r="A16" s="89" t="s">
        <v>37</v>
      </c>
      <c r="B16" s="81"/>
      <c r="C16" s="95" t="s">
        <v>165</v>
      </c>
      <c r="D16" s="85">
        <v>3221</v>
      </c>
      <c r="E16" s="43" t="s">
        <v>81</v>
      </c>
      <c r="F16" s="13">
        <v>4300</v>
      </c>
      <c r="G16" s="13">
        <f>F16-(F16*20%)</f>
        <v>3440</v>
      </c>
      <c r="H16" s="13">
        <v>4300</v>
      </c>
      <c r="I16" s="13">
        <f>H16-(H16*20%)</f>
        <v>3440</v>
      </c>
      <c r="J16" s="120"/>
      <c r="K16" s="136"/>
      <c r="L16" s="29"/>
      <c r="M16" s="29"/>
      <c r="N16" s="34"/>
    </row>
    <row r="17" spans="1:14" ht="27.75" customHeight="1">
      <c r="A17" s="89" t="s">
        <v>2</v>
      </c>
      <c r="B17" s="81"/>
      <c r="C17" s="95" t="s">
        <v>166</v>
      </c>
      <c r="D17" s="85">
        <v>3221</v>
      </c>
      <c r="E17" s="43" t="s">
        <v>72</v>
      </c>
      <c r="F17" s="13">
        <v>4000</v>
      </c>
      <c r="G17" s="13">
        <f>F17-(F17*11.5044%)</f>
        <v>3539.824</v>
      </c>
      <c r="H17" s="13">
        <v>4000</v>
      </c>
      <c r="I17" s="13">
        <f>H17-(H17*11.5044%)</f>
        <v>3539.824</v>
      </c>
      <c r="J17" s="120"/>
      <c r="K17" s="120"/>
      <c r="L17" s="24"/>
      <c r="M17" s="29"/>
      <c r="N17" s="35"/>
    </row>
    <row r="18" spans="1:14" ht="27.75" customHeight="1">
      <c r="A18" s="89" t="s">
        <v>29</v>
      </c>
      <c r="B18" s="81"/>
      <c r="C18" s="95" t="s">
        <v>167</v>
      </c>
      <c r="D18" s="85">
        <v>3221</v>
      </c>
      <c r="E18" s="43" t="s">
        <v>82</v>
      </c>
      <c r="F18" s="13">
        <v>1400</v>
      </c>
      <c r="G18" s="13">
        <f>F18-(F18*20%)</f>
        <v>1120</v>
      </c>
      <c r="H18" s="13">
        <v>1400</v>
      </c>
      <c r="I18" s="13">
        <f>H18-(H18*20%)</f>
        <v>1120</v>
      </c>
      <c r="J18" s="120"/>
      <c r="K18" s="120"/>
      <c r="L18" s="24"/>
      <c r="M18" s="29"/>
      <c r="N18" s="35"/>
    </row>
    <row r="19" spans="1:14" ht="27.75" customHeight="1">
      <c r="A19" s="89" t="s">
        <v>3</v>
      </c>
      <c r="B19" s="81"/>
      <c r="C19" s="95" t="s">
        <v>163</v>
      </c>
      <c r="D19" s="85">
        <v>3221</v>
      </c>
      <c r="E19" s="43" t="s">
        <v>83</v>
      </c>
      <c r="F19" s="13">
        <v>9200</v>
      </c>
      <c r="G19" s="13">
        <f>F19-(F19*20%)</f>
        <v>7360</v>
      </c>
      <c r="H19" s="13">
        <v>9200</v>
      </c>
      <c r="I19" s="13">
        <f>H19-(H19*20%)</f>
        <v>7360</v>
      </c>
      <c r="J19" s="120"/>
      <c r="K19" s="136"/>
      <c r="L19" s="24"/>
      <c r="M19" s="29"/>
      <c r="N19" s="35"/>
    </row>
    <row r="20" spans="1:14" ht="27.75" customHeight="1">
      <c r="A20" s="89" t="s">
        <v>8</v>
      </c>
      <c r="B20" s="81"/>
      <c r="C20" s="95" t="s">
        <v>168</v>
      </c>
      <c r="D20" s="85">
        <v>3221</v>
      </c>
      <c r="E20" s="43" t="s">
        <v>14</v>
      </c>
      <c r="F20" s="13">
        <v>13500</v>
      </c>
      <c r="G20" s="13">
        <f>F20-(F20*20%)</f>
        <v>10800</v>
      </c>
      <c r="H20" s="13">
        <v>13500</v>
      </c>
      <c r="I20" s="13">
        <f>H20-(H20*20%)</f>
        <v>10800</v>
      </c>
      <c r="J20" s="120"/>
      <c r="K20" s="120"/>
      <c r="L20" s="24"/>
      <c r="M20" s="29"/>
      <c r="N20" s="35"/>
    </row>
    <row r="21" spans="1:14" ht="27.75" customHeight="1">
      <c r="A21" s="89" t="s">
        <v>4</v>
      </c>
      <c r="B21" s="81"/>
      <c r="C21" s="95" t="s">
        <v>169</v>
      </c>
      <c r="D21" s="85">
        <v>3221</v>
      </c>
      <c r="E21" s="43" t="s">
        <v>15</v>
      </c>
      <c r="F21" s="13">
        <v>12000</v>
      </c>
      <c r="G21" s="13">
        <f>F21-(F21*20%)</f>
        <v>9600</v>
      </c>
      <c r="H21" s="13">
        <v>12000</v>
      </c>
      <c r="I21" s="13">
        <f>H21-(H21*20%)</f>
        <v>9600</v>
      </c>
      <c r="J21" s="138"/>
      <c r="K21" s="138"/>
      <c r="L21" s="24"/>
      <c r="M21" s="23"/>
      <c r="N21" s="35"/>
    </row>
    <row r="22" spans="1:14" ht="27.75" customHeight="1">
      <c r="A22" s="89" t="s">
        <v>147</v>
      </c>
      <c r="B22" s="81"/>
      <c r="C22" s="95" t="s">
        <v>170</v>
      </c>
      <c r="D22" s="85">
        <v>3222</v>
      </c>
      <c r="E22" s="43" t="s">
        <v>130</v>
      </c>
      <c r="F22" s="13">
        <v>14000</v>
      </c>
      <c r="G22" s="13">
        <f>F22-(F22*4.7619%)</f>
        <v>13333.334</v>
      </c>
      <c r="H22" s="13">
        <v>14000</v>
      </c>
      <c r="I22" s="13">
        <f>H22-(H22*4.7619%)</f>
        <v>13333.334</v>
      </c>
      <c r="J22" s="120"/>
      <c r="K22" s="120"/>
      <c r="L22" s="30"/>
      <c r="M22" s="29"/>
      <c r="N22" s="36"/>
    </row>
    <row r="23" spans="1:14" ht="27.75" customHeight="1">
      <c r="A23" s="89" t="s">
        <v>5</v>
      </c>
      <c r="B23" s="81"/>
      <c r="C23" s="95" t="s">
        <v>171</v>
      </c>
      <c r="D23" s="85">
        <v>3222</v>
      </c>
      <c r="E23" s="43" t="s">
        <v>129</v>
      </c>
      <c r="F23" s="13">
        <v>13000</v>
      </c>
      <c r="G23" s="13">
        <f>F23-(F23*20%)</f>
        <v>10400</v>
      </c>
      <c r="H23" s="13">
        <v>13000</v>
      </c>
      <c r="I23" s="13">
        <f>H23-(H23*20%)</f>
        <v>10400</v>
      </c>
      <c r="J23" s="124"/>
      <c r="K23" s="123"/>
      <c r="L23" s="30"/>
      <c r="M23" s="29"/>
      <c r="N23" s="36"/>
    </row>
    <row r="24" spans="1:14" ht="27.75" customHeight="1">
      <c r="A24" s="89" t="s">
        <v>6</v>
      </c>
      <c r="B24" s="81"/>
      <c r="C24" s="95" t="s">
        <v>172</v>
      </c>
      <c r="D24" s="85">
        <v>3222</v>
      </c>
      <c r="E24" s="43" t="s">
        <v>131</v>
      </c>
      <c r="F24" s="13">
        <v>24000</v>
      </c>
      <c r="G24" s="13">
        <f>F24-(F24*20%)</f>
        <v>19200</v>
      </c>
      <c r="H24" s="13">
        <v>24000</v>
      </c>
      <c r="I24" s="13">
        <f>H24-(H24*20%)</f>
        <v>19200</v>
      </c>
      <c r="J24" s="124"/>
      <c r="K24" s="123"/>
      <c r="L24" s="30"/>
      <c r="M24" s="29"/>
      <c r="N24" s="36"/>
    </row>
    <row r="25" spans="1:14" ht="27.75" customHeight="1">
      <c r="A25" s="89" t="s">
        <v>7</v>
      </c>
      <c r="B25" s="81"/>
      <c r="C25" s="95" t="s">
        <v>173</v>
      </c>
      <c r="D25" s="85">
        <v>3222</v>
      </c>
      <c r="E25" s="43" t="s">
        <v>132</v>
      </c>
      <c r="F25" s="13">
        <v>21000</v>
      </c>
      <c r="G25" s="13">
        <f>F25-(F25*20%)</f>
        <v>16800</v>
      </c>
      <c r="H25" s="13">
        <v>21000</v>
      </c>
      <c r="I25" s="13">
        <f>H25-(H25*20%)</f>
        <v>16800</v>
      </c>
      <c r="J25" s="124"/>
      <c r="K25" s="123"/>
      <c r="L25" s="30"/>
      <c r="M25" s="29"/>
      <c r="N25" s="36"/>
    </row>
    <row r="26" spans="1:14" ht="27.75" customHeight="1">
      <c r="A26" s="89" t="s">
        <v>31</v>
      </c>
      <c r="B26" s="81"/>
      <c r="C26" s="95" t="s">
        <v>174</v>
      </c>
      <c r="D26" s="85">
        <v>3222</v>
      </c>
      <c r="E26" s="43" t="s">
        <v>133</v>
      </c>
      <c r="F26" s="13">
        <v>22000</v>
      </c>
      <c r="G26" s="13">
        <f>F26-(F26*20%)</f>
        <v>17600</v>
      </c>
      <c r="H26" s="13">
        <v>22000</v>
      </c>
      <c r="I26" s="13">
        <f>H26-(H26*20%)</f>
        <v>17600</v>
      </c>
      <c r="J26" s="124"/>
      <c r="K26" s="123"/>
      <c r="L26" s="30"/>
      <c r="M26" s="29"/>
      <c r="N26" s="36"/>
    </row>
    <row r="27" spans="1:14" ht="27.75" customHeight="1">
      <c r="A27" s="89" t="s">
        <v>38</v>
      </c>
      <c r="B27" s="81"/>
      <c r="C27" s="95" t="s">
        <v>175</v>
      </c>
      <c r="D27" s="85">
        <v>3222</v>
      </c>
      <c r="E27" s="43" t="s">
        <v>84</v>
      </c>
      <c r="F27" s="13">
        <v>12000</v>
      </c>
      <c r="G27" s="13">
        <f>F27-(F27*4.7619%)</f>
        <v>11428.572</v>
      </c>
      <c r="H27" s="13">
        <v>12000</v>
      </c>
      <c r="I27" s="13">
        <f>H27-(H27*4.7619%)</f>
        <v>11428.572</v>
      </c>
      <c r="J27" s="120"/>
      <c r="K27" s="120"/>
      <c r="L27" s="24"/>
      <c r="M27" s="29"/>
      <c r="N27" s="35"/>
    </row>
    <row r="28" spans="1:14" ht="27.75" customHeight="1">
      <c r="A28" s="89" t="s">
        <v>39</v>
      </c>
      <c r="B28" s="81"/>
      <c r="C28" s="95" t="s">
        <v>176</v>
      </c>
      <c r="D28" s="85">
        <v>3222</v>
      </c>
      <c r="E28" s="43" t="s">
        <v>85</v>
      </c>
      <c r="F28" s="13">
        <v>21000</v>
      </c>
      <c r="G28" s="13">
        <f aca="true" t="shared" si="0" ref="G28:G33">F28-(F28*20%)</f>
        <v>16800</v>
      </c>
      <c r="H28" s="13">
        <v>21000</v>
      </c>
      <c r="I28" s="13">
        <f aca="true" t="shared" si="1" ref="I28:I33">H28-(H28*20%)</f>
        <v>16800</v>
      </c>
      <c r="J28" s="124"/>
      <c r="K28" s="123"/>
      <c r="L28" s="24"/>
      <c r="M28" s="29"/>
      <c r="N28" s="35"/>
    </row>
    <row r="29" spans="1:14" ht="27.75" customHeight="1">
      <c r="A29" s="89" t="s">
        <v>148</v>
      </c>
      <c r="B29" s="81"/>
      <c r="C29" s="95" t="s">
        <v>177</v>
      </c>
      <c r="D29" s="85">
        <v>3222</v>
      </c>
      <c r="E29" s="43" t="s">
        <v>16</v>
      </c>
      <c r="F29" s="13">
        <v>30000</v>
      </c>
      <c r="G29" s="13">
        <f t="shared" si="0"/>
        <v>24000</v>
      </c>
      <c r="H29" s="13">
        <v>30000</v>
      </c>
      <c r="I29" s="13">
        <f t="shared" si="1"/>
        <v>24000</v>
      </c>
      <c r="J29" s="120"/>
      <c r="K29" s="120"/>
      <c r="L29" s="24"/>
      <c r="M29" s="29"/>
      <c r="N29" s="35"/>
    </row>
    <row r="30" spans="1:14" ht="27.75" customHeight="1">
      <c r="A30" s="89" t="s">
        <v>149</v>
      </c>
      <c r="B30" s="81"/>
      <c r="C30" s="95" t="s">
        <v>178</v>
      </c>
      <c r="D30" s="85">
        <v>3222</v>
      </c>
      <c r="E30" s="43" t="s">
        <v>60</v>
      </c>
      <c r="F30" s="13">
        <v>7000</v>
      </c>
      <c r="G30" s="13">
        <f t="shared" si="0"/>
        <v>5600</v>
      </c>
      <c r="H30" s="13">
        <v>7000</v>
      </c>
      <c r="I30" s="13">
        <f t="shared" si="1"/>
        <v>5600</v>
      </c>
      <c r="J30" s="120"/>
      <c r="K30" s="120"/>
      <c r="L30" s="24"/>
      <c r="M30" s="29"/>
      <c r="N30" s="35"/>
    </row>
    <row r="31" spans="1:14" ht="27.75" customHeight="1">
      <c r="A31" s="89" t="s">
        <v>40</v>
      </c>
      <c r="B31" s="81"/>
      <c r="C31" s="95" t="s">
        <v>179</v>
      </c>
      <c r="D31" s="85">
        <v>3222</v>
      </c>
      <c r="E31" s="43" t="s">
        <v>86</v>
      </c>
      <c r="F31" s="13">
        <v>43000</v>
      </c>
      <c r="G31" s="13">
        <f t="shared" si="0"/>
        <v>34400</v>
      </c>
      <c r="H31" s="13">
        <v>43000</v>
      </c>
      <c r="I31" s="13">
        <f t="shared" si="1"/>
        <v>34400</v>
      </c>
      <c r="J31" s="124"/>
      <c r="K31" s="123"/>
      <c r="L31" s="24"/>
      <c r="M31" s="29"/>
      <c r="N31" s="35"/>
    </row>
    <row r="32" spans="1:14" ht="27.75" customHeight="1">
      <c r="A32" s="89" t="s">
        <v>107</v>
      </c>
      <c r="B32" s="81"/>
      <c r="C32" s="95" t="s">
        <v>180</v>
      </c>
      <c r="D32" s="85">
        <v>3222</v>
      </c>
      <c r="E32" s="43" t="s">
        <v>134</v>
      </c>
      <c r="F32" s="13">
        <v>2700</v>
      </c>
      <c r="G32" s="13">
        <f t="shared" si="0"/>
        <v>2160</v>
      </c>
      <c r="H32" s="13">
        <v>2700</v>
      </c>
      <c r="I32" s="13">
        <f t="shared" si="1"/>
        <v>2160</v>
      </c>
      <c r="J32" s="124"/>
      <c r="K32" s="123"/>
      <c r="L32" s="24"/>
      <c r="M32" s="29"/>
      <c r="N32" s="35"/>
    </row>
    <row r="33" spans="1:14" ht="27.75" customHeight="1">
      <c r="A33" s="89" t="s">
        <v>108</v>
      </c>
      <c r="B33" s="81"/>
      <c r="C33" s="95" t="s">
        <v>163</v>
      </c>
      <c r="D33" s="85">
        <v>3222</v>
      </c>
      <c r="E33" s="43" t="s">
        <v>87</v>
      </c>
      <c r="F33" s="13">
        <v>900</v>
      </c>
      <c r="G33" s="13">
        <f t="shared" si="0"/>
        <v>720</v>
      </c>
      <c r="H33" s="13">
        <v>900</v>
      </c>
      <c r="I33" s="13">
        <f t="shared" si="1"/>
        <v>720</v>
      </c>
      <c r="J33" s="124"/>
      <c r="K33" s="123"/>
      <c r="L33" s="24"/>
      <c r="M33" s="29"/>
      <c r="N33" s="35"/>
    </row>
    <row r="34" spans="1:14" ht="27.75" customHeight="1">
      <c r="A34" s="89" t="s">
        <v>109</v>
      </c>
      <c r="B34" s="81" t="s">
        <v>212</v>
      </c>
      <c r="C34" s="95" t="s">
        <v>181</v>
      </c>
      <c r="D34" s="85">
        <v>3223</v>
      </c>
      <c r="E34" s="43" t="s">
        <v>159</v>
      </c>
      <c r="F34" s="13">
        <v>40000</v>
      </c>
      <c r="G34" s="13">
        <f>F34-(F34*11.5044%)</f>
        <v>35398.24</v>
      </c>
      <c r="H34" s="13">
        <v>40000</v>
      </c>
      <c r="I34" s="13">
        <f>H34-(H34*11.5044%)</f>
        <v>35398.24</v>
      </c>
      <c r="J34" s="146"/>
      <c r="K34" s="120"/>
      <c r="L34" s="49"/>
      <c r="M34" s="48"/>
      <c r="N34" s="47"/>
    </row>
    <row r="35" spans="1:14" ht="27.75" customHeight="1">
      <c r="A35" s="89" t="s">
        <v>41</v>
      </c>
      <c r="B35" s="81"/>
      <c r="C35" s="95" t="s">
        <v>181</v>
      </c>
      <c r="D35" s="85">
        <v>3223</v>
      </c>
      <c r="E35" s="43" t="s">
        <v>160</v>
      </c>
      <c r="F35" s="13">
        <v>43500</v>
      </c>
      <c r="G35" s="13">
        <f>F35-(F35*11.5044%)</f>
        <v>38495.585999999996</v>
      </c>
      <c r="H35" s="13">
        <v>43500</v>
      </c>
      <c r="I35" s="13">
        <f>H35-(H35*11.5044%)</f>
        <v>38495.585999999996</v>
      </c>
      <c r="J35" s="124"/>
      <c r="K35" s="144"/>
      <c r="L35" s="30"/>
      <c r="M35" s="29"/>
      <c r="N35" s="36"/>
    </row>
    <row r="36" spans="1:14" ht="27.75" customHeight="1">
      <c r="A36" s="89" t="s">
        <v>42</v>
      </c>
      <c r="B36" s="81" t="s">
        <v>213</v>
      </c>
      <c r="C36" s="95" t="s">
        <v>182</v>
      </c>
      <c r="D36" s="85">
        <v>3223</v>
      </c>
      <c r="E36" s="43" t="s">
        <v>17</v>
      </c>
      <c r="F36" s="13">
        <v>99000</v>
      </c>
      <c r="G36" s="13">
        <f aca="true" t="shared" si="2" ref="G36:G42">F36-(F36*20%)</f>
        <v>79200</v>
      </c>
      <c r="H36" s="13">
        <v>99000</v>
      </c>
      <c r="I36" s="13">
        <f aca="true" t="shared" si="3" ref="I36:I42">H36-(H36*20%)</f>
        <v>79200</v>
      </c>
      <c r="J36" s="146"/>
      <c r="K36" s="120"/>
      <c r="L36" s="49"/>
      <c r="M36" s="48"/>
      <c r="N36" s="47"/>
    </row>
    <row r="37" spans="1:16" ht="27.75" customHeight="1">
      <c r="A37" s="89" t="s">
        <v>43</v>
      </c>
      <c r="B37" s="81"/>
      <c r="C37" s="95" t="s">
        <v>183</v>
      </c>
      <c r="D37" s="85">
        <v>3223</v>
      </c>
      <c r="E37" s="43" t="s">
        <v>88</v>
      </c>
      <c r="F37" s="13">
        <v>1500</v>
      </c>
      <c r="G37" s="13">
        <f t="shared" si="2"/>
        <v>1200</v>
      </c>
      <c r="H37" s="13">
        <v>1500</v>
      </c>
      <c r="I37" s="13">
        <f t="shared" si="3"/>
        <v>1200</v>
      </c>
      <c r="J37" s="137"/>
      <c r="K37" s="137"/>
      <c r="L37" s="24"/>
      <c r="M37" s="44"/>
      <c r="N37" s="35"/>
      <c r="O37" s="8"/>
      <c r="P37" s="8"/>
    </row>
    <row r="38" spans="1:16" ht="30.75" customHeight="1">
      <c r="A38" s="89" t="s">
        <v>44</v>
      </c>
      <c r="B38" s="81"/>
      <c r="C38" s="95"/>
      <c r="D38" s="85">
        <v>3224</v>
      </c>
      <c r="E38" s="92" t="s">
        <v>136</v>
      </c>
      <c r="F38" s="13">
        <v>2000</v>
      </c>
      <c r="G38" s="13">
        <f t="shared" si="2"/>
        <v>1600</v>
      </c>
      <c r="H38" s="13">
        <v>2000</v>
      </c>
      <c r="I38" s="13">
        <f t="shared" si="3"/>
        <v>1600</v>
      </c>
      <c r="J38" s="121"/>
      <c r="K38" s="121"/>
      <c r="L38" s="24"/>
      <c r="M38" s="45"/>
      <c r="N38" s="35"/>
      <c r="O38" s="8"/>
      <c r="P38" s="8"/>
    </row>
    <row r="39" spans="1:16" ht="30.75" customHeight="1">
      <c r="A39" s="89" t="s">
        <v>9</v>
      </c>
      <c r="B39" s="81"/>
      <c r="C39" s="95"/>
      <c r="D39" s="85">
        <v>3224</v>
      </c>
      <c r="E39" s="92" t="s">
        <v>135</v>
      </c>
      <c r="F39" s="13">
        <v>2500</v>
      </c>
      <c r="G39" s="13">
        <f t="shared" si="2"/>
        <v>2000</v>
      </c>
      <c r="H39" s="13">
        <v>2500</v>
      </c>
      <c r="I39" s="13">
        <f t="shared" si="3"/>
        <v>2000</v>
      </c>
      <c r="J39" s="148"/>
      <c r="K39" s="149"/>
      <c r="L39" s="24"/>
      <c r="M39" s="45"/>
      <c r="N39" s="35"/>
      <c r="O39" s="8"/>
      <c r="P39" s="8"/>
    </row>
    <row r="40" spans="1:16" ht="30.75" customHeight="1">
      <c r="A40" s="89" t="s">
        <v>10</v>
      </c>
      <c r="B40" s="81"/>
      <c r="C40" s="95"/>
      <c r="D40" s="85">
        <v>3224</v>
      </c>
      <c r="E40" s="92" t="s">
        <v>137</v>
      </c>
      <c r="F40" s="13">
        <v>3500</v>
      </c>
      <c r="G40" s="13">
        <f t="shared" si="2"/>
        <v>2800</v>
      </c>
      <c r="H40" s="13">
        <v>3500</v>
      </c>
      <c r="I40" s="13">
        <f t="shared" si="3"/>
        <v>2800</v>
      </c>
      <c r="J40" s="148"/>
      <c r="K40" s="149"/>
      <c r="L40" s="24"/>
      <c r="M40" s="45"/>
      <c r="N40" s="35"/>
      <c r="O40" s="8"/>
      <c r="P40" s="8"/>
    </row>
    <row r="41" spans="1:16" ht="27.75" customHeight="1">
      <c r="A41" s="89" t="s">
        <v>11</v>
      </c>
      <c r="B41" s="81"/>
      <c r="C41" s="95" t="s">
        <v>184</v>
      </c>
      <c r="D41" s="85">
        <v>3225</v>
      </c>
      <c r="E41" s="43" t="s">
        <v>18</v>
      </c>
      <c r="F41" s="13">
        <v>1500</v>
      </c>
      <c r="G41" s="13">
        <f t="shared" si="2"/>
        <v>1200</v>
      </c>
      <c r="H41" s="13">
        <v>1500</v>
      </c>
      <c r="I41" s="13">
        <f t="shared" si="3"/>
        <v>1200</v>
      </c>
      <c r="J41" s="137"/>
      <c r="K41" s="137"/>
      <c r="L41" s="24"/>
      <c r="M41" s="44"/>
      <c r="N41" s="35"/>
      <c r="O41" s="8"/>
      <c r="P41" s="8"/>
    </row>
    <row r="42" spans="1:16" ht="27.75" customHeight="1">
      <c r="A42" s="89" t="s">
        <v>12</v>
      </c>
      <c r="B42" s="81"/>
      <c r="C42" s="95" t="s">
        <v>185</v>
      </c>
      <c r="D42" s="85">
        <v>3227</v>
      </c>
      <c r="E42" s="43" t="s">
        <v>89</v>
      </c>
      <c r="F42" s="13">
        <v>2000</v>
      </c>
      <c r="G42" s="13">
        <f t="shared" si="2"/>
        <v>1600</v>
      </c>
      <c r="H42" s="13">
        <v>2000</v>
      </c>
      <c r="I42" s="13">
        <f t="shared" si="3"/>
        <v>1600</v>
      </c>
      <c r="J42" s="147"/>
      <c r="K42" s="137"/>
      <c r="L42" s="32"/>
      <c r="M42" s="46"/>
      <c r="N42" s="77"/>
      <c r="O42" s="8"/>
      <c r="P42" s="8"/>
    </row>
    <row r="43" spans="1:16" ht="27.75" customHeight="1">
      <c r="A43" s="71" t="s">
        <v>45</v>
      </c>
      <c r="B43" s="82"/>
      <c r="C43" s="96"/>
      <c r="D43" s="86">
        <v>323</v>
      </c>
      <c r="E43" s="68" t="s">
        <v>35</v>
      </c>
      <c r="F43" s="69">
        <f>SUM(F44:F69)</f>
        <v>384421</v>
      </c>
      <c r="G43" s="69">
        <f>SUM(G44:G69)</f>
        <v>318153.262</v>
      </c>
      <c r="H43" s="69">
        <f>SUM(H44:H69)</f>
        <v>534421</v>
      </c>
      <c r="I43" s="69">
        <f>SUM(I44:I69)</f>
        <v>438153.26200000005</v>
      </c>
      <c r="J43" s="117" t="s">
        <v>158</v>
      </c>
      <c r="K43" s="117"/>
      <c r="L43" s="60"/>
      <c r="M43" s="70"/>
      <c r="N43" s="65"/>
      <c r="O43" s="8"/>
      <c r="P43" s="8"/>
    </row>
    <row r="44" spans="1:16" ht="27.75" customHeight="1">
      <c r="A44" s="89" t="s">
        <v>30</v>
      </c>
      <c r="B44" s="81"/>
      <c r="C44" s="95" t="s">
        <v>186</v>
      </c>
      <c r="D44" s="85">
        <v>3231</v>
      </c>
      <c r="E44" s="43" t="s">
        <v>19</v>
      </c>
      <c r="F44" s="13">
        <v>11100</v>
      </c>
      <c r="G44" s="13">
        <f>F44-(F44*20%)</f>
        <v>8880</v>
      </c>
      <c r="H44" s="13">
        <v>11100</v>
      </c>
      <c r="I44" s="13">
        <f>H44-(H44*20%)</f>
        <v>8880</v>
      </c>
      <c r="J44" s="121"/>
      <c r="K44" s="121"/>
      <c r="L44" s="24"/>
      <c r="M44" s="23"/>
      <c r="N44" s="38"/>
      <c r="O44" s="8"/>
      <c r="P44" s="8"/>
    </row>
    <row r="45" spans="1:16" ht="27.75" customHeight="1">
      <c r="A45" s="89" t="s">
        <v>13</v>
      </c>
      <c r="B45" s="81"/>
      <c r="C45" s="95" t="s">
        <v>187</v>
      </c>
      <c r="D45" s="85">
        <v>3231</v>
      </c>
      <c r="E45" s="43" t="s">
        <v>20</v>
      </c>
      <c r="F45" s="13">
        <v>1500</v>
      </c>
      <c r="G45" s="13">
        <v>1500</v>
      </c>
      <c r="H45" s="13">
        <v>1500</v>
      </c>
      <c r="I45" s="13">
        <v>1500</v>
      </c>
      <c r="J45" s="137"/>
      <c r="K45" s="137"/>
      <c r="L45" s="24"/>
      <c r="M45" s="29"/>
      <c r="N45" s="35"/>
      <c r="O45" s="8"/>
      <c r="P45" s="8"/>
    </row>
    <row r="46" spans="1:16" ht="27.75" customHeight="1">
      <c r="A46" s="89" t="s">
        <v>110</v>
      </c>
      <c r="B46" s="81"/>
      <c r="C46" s="95" t="s">
        <v>188</v>
      </c>
      <c r="D46" s="85">
        <v>3231</v>
      </c>
      <c r="E46" s="43" t="s">
        <v>91</v>
      </c>
      <c r="F46" s="13">
        <v>1500</v>
      </c>
      <c r="G46" s="13">
        <f>F46-(F46*20%)</f>
        <v>1200</v>
      </c>
      <c r="H46" s="13">
        <v>1500</v>
      </c>
      <c r="I46" s="13">
        <f>H46-(H46*20%)</f>
        <v>1200</v>
      </c>
      <c r="J46" s="137"/>
      <c r="K46" s="137"/>
      <c r="L46" s="24"/>
      <c r="M46" s="29"/>
      <c r="N46" s="35"/>
      <c r="O46" s="8"/>
      <c r="P46" s="8"/>
    </row>
    <row r="47" spans="1:16" ht="30.75" customHeight="1">
      <c r="A47" s="89" t="s">
        <v>111</v>
      </c>
      <c r="B47" s="81" t="s">
        <v>217</v>
      </c>
      <c r="C47" s="95" t="s">
        <v>189</v>
      </c>
      <c r="D47" s="85">
        <v>3232</v>
      </c>
      <c r="E47" s="92" t="s">
        <v>139</v>
      </c>
      <c r="F47" s="13">
        <v>257288</v>
      </c>
      <c r="G47" s="13">
        <f>F47-(F47*20%)</f>
        <v>205830.4</v>
      </c>
      <c r="H47" s="13">
        <v>407288</v>
      </c>
      <c r="I47" s="13">
        <f>H47-(H47*20%)</f>
        <v>325830.4</v>
      </c>
      <c r="J47" s="122"/>
      <c r="K47" s="123"/>
      <c r="L47" s="24"/>
      <c r="M47" s="29"/>
      <c r="N47" s="35"/>
      <c r="O47" s="8"/>
      <c r="P47" s="8"/>
    </row>
    <row r="48" spans="1:16" ht="30.75" customHeight="1">
      <c r="A48" s="89" t="s">
        <v>112</v>
      </c>
      <c r="B48" s="81"/>
      <c r="C48" s="95" t="s">
        <v>189</v>
      </c>
      <c r="D48" s="85">
        <v>3232</v>
      </c>
      <c r="E48" s="92" t="s">
        <v>140</v>
      </c>
      <c r="F48" s="13">
        <v>9630</v>
      </c>
      <c r="G48" s="13">
        <f>F48-(F48*20%)</f>
        <v>7704</v>
      </c>
      <c r="H48" s="13">
        <v>9630</v>
      </c>
      <c r="I48" s="13">
        <f>H48-(H48*20%)</f>
        <v>7704</v>
      </c>
      <c r="J48" s="122"/>
      <c r="K48" s="123"/>
      <c r="L48" s="24"/>
      <c r="M48" s="29"/>
      <c r="N48" s="35"/>
      <c r="O48" s="8"/>
      <c r="P48" s="8"/>
    </row>
    <row r="49" spans="1:16" ht="30.75" customHeight="1">
      <c r="A49" s="89" t="s">
        <v>113</v>
      </c>
      <c r="B49" s="81"/>
      <c r="C49" s="95" t="s">
        <v>189</v>
      </c>
      <c r="D49" s="85">
        <v>3232</v>
      </c>
      <c r="E49" s="92" t="s">
        <v>141</v>
      </c>
      <c r="F49" s="13">
        <v>8000</v>
      </c>
      <c r="G49" s="13">
        <f>F49-(F49*20%)</f>
        <v>6400</v>
      </c>
      <c r="H49" s="13">
        <v>8000</v>
      </c>
      <c r="I49" s="13">
        <f>H49-(H49*20%)</f>
        <v>6400</v>
      </c>
      <c r="J49" s="122"/>
      <c r="K49" s="123"/>
      <c r="L49" s="24"/>
      <c r="M49" s="29"/>
      <c r="N49" s="35"/>
      <c r="O49" s="8"/>
      <c r="P49" s="8"/>
    </row>
    <row r="50" spans="1:16" ht="27.75" customHeight="1">
      <c r="A50" s="89" t="s">
        <v>114</v>
      </c>
      <c r="B50" s="81"/>
      <c r="C50" s="95" t="s">
        <v>190</v>
      </c>
      <c r="D50" s="85">
        <v>3233</v>
      </c>
      <c r="E50" s="43" t="s">
        <v>92</v>
      </c>
      <c r="F50" s="13">
        <v>960</v>
      </c>
      <c r="G50" s="13">
        <v>960</v>
      </c>
      <c r="H50" s="13">
        <v>960</v>
      </c>
      <c r="I50" s="13">
        <v>960</v>
      </c>
      <c r="J50" s="122"/>
      <c r="K50" s="123"/>
      <c r="L50" s="24"/>
      <c r="M50" s="29"/>
      <c r="N50" s="35"/>
      <c r="O50" s="8"/>
      <c r="P50" s="8"/>
    </row>
    <row r="51" spans="1:16" ht="27.75" customHeight="1">
      <c r="A51" s="89" t="s">
        <v>115</v>
      </c>
      <c r="B51" s="81"/>
      <c r="C51" s="95" t="s">
        <v>191</v>
      </c>
      <c r="D51" s="85">
        <v>3233</v>
      </c>
      <c r="E51" s="43" t="s">
        <v>93</v>
      </c>
      <c r="F51" s="13">
        <v>1400</v>
      </c>
      <c r="G51" s="13">
        <f>F51-(F51*20%)</f>
        <v>1120</v>
      </c>
      <c r="H51" s="13">
        <v>1400</v>
      </c>
      <c r="I51" s="13">
        <f>H51-(H51*20%)</f>
        <v>1120</v>
      </c>
      <c r="J51" s="122"/>
      <c r="K51" s="123"/>
      <c r="L51" s="24"/>
      <c r="M51" s="29"/>
      <c r="N51" s="35"/>
      <c r="O51" s="8"/>
      <c r="P51" s="8"/>
    </row>
    <row r="52" spans="1:15" ht="27.75" customHeight="1">
      <c r="A52" s="89" t="s">
        <v>116</v>
      </c>
      <c r="B52" s="81"/>
      <c r="C52" s="95" t="s">
        <v>192</v>
      </c>
      <c r="D52" s="85">
        <v>3234</v>
      </c>
      <c r="E52" s="43" t="s">
        <v>23</v>
      </c>
      <c r="F52" s="13">
        <v>14500</v>
      </c>
      <c r="G52" s="13">
        <f>F52-(F52*11.5044%)</f>
        <v>12831.862</v>
      </c>
      <c r="H52" s="13">
        <v>14500</v>
      </c>
      <c r="I52" s="13">
        <f>H52-(H52*11.5044%)</f>
        <v>12831.862</v>
      </c>
      <c r="J52" s="138"/>
      <c r="K52" s="138"/>
      <c r="L52" s="33"/>
      <c r="M52" s="33"/>
      <c r="N52" s="35"/>
      <c r="O52" s="8"/>
    </row>
    <row r="53" spans="1:15" ht="27.75" customHeight="1">
      <c r="A53" s="89" t="s">
        <v>63</v>
      </c>
      <c r="B53" s="81"/>
      <c r="C53" s="95" t="s">
        <v>193</v>
      </c>
      <c r="D53" s="85">
        <v>3234</v>
      </c>
      <c r="E53" s="43" t="s">
        <v>24</v>
      </c>
      <c r="F53" s="13">
        <v>3500</v>
      </c>
      <c r="G53" s="13">
        <f>F53-(F53*20%)</f>
        <v>2800</v>
      </c>
      <c r="H53" s="13">
        <v>3500</v>
      </c>
      <c r="I53" s="13">
        <f>H53-(H53*20%)</f>
        <v>2800</v>
      </c>
      <c r="J53" s="120"/>
      <c r="K53" s="120"/>
      <c r="L53" s="31"/>
      <c r="M53" s="31"/>
      <c r="N53" s="35"/>
      <c r="O53" s="8"/>
    </row>
    <row r="54" spans="1:15" ht="27.75" customHeight="1">
      <c r="A54" s="89" t="s">
        <v>64</v>
      </c>
      <c r="B54" s="81"/>
      <c r="C54" s="95" t="s">
        <v>194</v>
      </c>
      <c r="D54" s="85">
        <v>3234</v>
      </c>
      <c r="E54" s="43" t="s">
        <v>61</v>
      </c>
      <c r="F54" s="13">
        <v>1250</v>
      </c>
      <c r="G54" s="13">
        <f>F54-(F54*20%)</f>
        <v>1000</v>
      </c>
      <c r="H54" s="13">
        <v>1250</v>
      </c>
      <c r="I54" s="13">
        <f>H54-(H54*20%)</f>
        <v>1000</v>
      </c>
      <c r="J54" s="124"/>
      <c r="K54" s="123"/>
      <c r="L54" s="31"/>
      <c r="M54" s="31"/>
      <c r="N54" s="35"/>
      <c r="O54" s="8"/>
    </row>
    <row r="55" spans="1:15" ht="27.75" customHeight="1">
      <c r="A55" s="89" t="s">
        <v>65</v>
      </c>
      <c r="B55" s="81"/>
      <c r="C55" s="95" t="s">
        <v>192</v>
      </c>
      <c r="D55" s="85">
        <v>3234</v>
      </c>
      <c r="E55" s="43" t="s">
        <v>142</v>
      </c>
      <c r="F55" s="13">
        <v>4300</v>
      </c>
      <c r="G55" s="13">
        <f>F55-(F55*20%)</f>
        <v>3440</v>
      </c>
      <c r="H55" s="13">
        <v>4300</v>
      </c>
      <c r="I55" s="13">
        <f>H55-(H55*20%)</f>
        <v>3440</v>
      </c>
      <c r="J55" s="124"/>
      <c r="K55" s="123"/>
      <c r="L55" s="31"/>
      <c r="M55" s="31"/>
      <c r="N55" s="35"/>
      <c r="O55" s="8"/>
    </row>
    <row r="56" spans="1:15" ht="27.75" customHeight="1">
      <c r="A56" s="89" t="s">
        <v>66</v>
      </c>
      <c r="B56" s="81"/>
      <c r="C56" s="95" t="s">
        <v>192</v>
      </c>
      <c r="D56" s="85">
        <v>3234</v>
      </c>
      <c r="E56" s="43" t="s">
        <v>27</v>
      </c>
      <c r="F56" s="13">
        <v>5000</v>
      </c>
      <c r="G56" s="13">
        <v>5000</v>
      </c>
      <c r="H56" s="13">
        <v>5000</v>
      </c>
      <c r="I56" s="13">
        <v>5000</v>
      </c>
      <c r="J56" s="124"/>
      <c r="K56" s="123"/>
      <c r="L56" s="31"/>
      <c r="M56" s="31"/>
      <c r="N56" s="35"/>
      <c r="O56" s="8"/>
    </row>
    <row r="57" spans="1:15" ht="27.75" customHeight="1">
      <c r="A57" s="89" t="s">
        <v>67</v>
      </c>
      <c r="B57" s="81"/>
      <c r="C57" s="95"/>
      <c r="D57" s="85">
        <v>3235</v>
      </c>
      <c r="E57" s="43" t="s">
        <v>94</v>
      </c>
      <c r="F57" s="13">
        <v>560</v>
      </c>
      <c r="G57" s="13">
        <f>F57-(F57*20%)</f>
        <v>448</v>
      </c>
      <c r="H57" s="13">
        <v>560</v>
      </c>
      <c r="I57" s="13">
        <f>H57-(H57*20%)</f>
        <v>448</v>
      </c>
      <c r="J57" s="124"/>
      <c r="K57" s="123"/>
      <c r="L57" s="31"/>
      <c r="M57" s="31"/>
      <c r="N57" s="35"/>
      <c r="O57" s="8"/>
    </row>
    <row r="58" spans="1:15" ht="27.75" customHeight="1">
      <c r="A58" s="89" t="s">
        <v>68</v>
      </c>
      <c r="B58" s="81"/>
      <c r="C58" s="95" t="s">
        <v>195</v>
      </c>
      <c r="D58" s="85">
        <v>3236</v>
      </c>
      <c r="E58" s="43" t="s">
        <v>95</v>
      </c>
      <c r="F58" s="13">
        <v>4163</v>
      </c>
      <c r="G58" s="13">
        <v>4163</v>
      </c>
      <c r="H58" s="13">
        <v>4163</v>
      </c>
      <c r="I58" s="13">
        <v>4163</v>
      </c>
      <c r="J58" s="124"/>
      <c r="K58" s="123"/>
      <c r="L58" s="31"/>
      <c r="M58" s="31"/>
      <c r="N58" s="35"/>
      <c r="O58" s="8"/>
    </row>
    <row r="59" spans="1:15" ht="27.75" customHeight="1">
      <c r="A59" s="89" t="s">
        <v>69</v>
      </c>
      <c r="B59" s="81"/>
      <c r="C59" s="95" t="s">
        <v>196</v>
      </c>
      <c r="D59" s="85">
        <v>3236</v>
      </c>
      <c r="E59" s="43" t="s">
        <v>96</v>
      </c>
      <c r="F59" s="13">
        <v>8000</v>
      </c>
      <c r="G59" s="13">
        <f>F59-(F59*20%)</f>
        <v>6400</v>
      </c>
      <c r="H59" s="13">
        <v>8000</v>
      </c>
      <c r="I59" s="13">
        <f>H59-(H59*20%)</f>
        <v>6400</v>
      </c>
      <c r="J59" s="124"/>
      <c r="K59" s="123"/>
      <c r="L59" s="31"/>
      <c r="M59" s="31"/>
      <c r="N59" s="35"/>
      <c r="O59" s="8"/>
    </row>
    <row r="60" spans="1:15" ht="27.75" customHeight="1">
      <c r="A60" s="89" t="s">
        <v>70</v>
      </c>
      <c r="B60" s="81"/>
      <c r="C60" s="95"/>
      <c r="D60" s="85">
        <v>3237</v>
      </c>
      <c r="E60" s="43" t="s">
        <v>97</v>
      </c>
      <c r="F60" s="13">
        <v>1300</v>
      </c>
      <c r="G60" s="13">
        <v>1300</v>
      </c>
      <c r="H60" s="13">
        <v>1300</v>
      </c>
      <c r="I60" s="13">
        <v>1300</v>
      </c>
      <c r="J60" s="124"/>
      <c r="K60" s="123"/>
      <c r="L60" s="31"/>
      <c r="M60" s="31"/>
      <c r="N60" s="35"/>
      <c r="O60" s="8"/>
    </row>
    <row r="61" spans="1:15" ht="27.75" customHeight="1">
      <c r="A61" s="89" t="s">
        <v>71</v>
      </c>
      <c r="B61" s="81"/>
      <c r="C61" s="95" t="s">
        <v>197</v>
      </c>
      <c r="D61" s="85">
        <v>3237</v>
      </c>
      <c r="E61" s="43" t="s">
        <v>98</v>
      </c>
      <c r="F61" s="13">
        <v>900</v>
      </c>
      <c r="G61" s="13">
        <f aca="true" t="shared" si="4" ref="G61:G68">F61-(F61*20%)</f>
        <v>720</v>
      </c>
      <c r="H61" s="13">
        <v>900</v>
      </c>
      <c r="I61" s="13">
        <f aca="true" t="shared" si="5" ref="I61:I68">H61-(H61*20%)</f>
        <v>720</v>
      </c>
      <c r="J61" s="124"/>
      <c r="K61" s="123"/>
      <c r="L61" s="31"/>
      <c r="M61" s="31"/>
      <c r="N61" s="35"/>
      <c r="O61" s="8"/>
    </row>
    <row r="62" spans="1:15" ht="27.75" customHeight="1">
      <c r="A62" s="89" t="s">
        <v>117</v>
      </c>
      <c r="B62" s="81"/>
      <c r="C62" s="95" t="s">
        <v>198</v>
      </c>
      <c r="D62" s="85">
        <v>3238</v>
      </c>
      <c r="E62" s="43" t="s">
        <v>143</v>
      </c>
      <c r="F62" s="13">
        <v>7930</v>
      </c>
      <c r="G62" s="13">
        <f t="shared" si="4"/>
        <v>6344</v>
      </c>
      <c r="H62" s="13">
        <v>7930</v>
      </c>
      <c r="I62" s="13">
        <f t="shared" si="5"/>
        <v>6344</v>
      </c>
      <c r="J62" s="124"/>
      <c r="K62" s="123"/>
      <c r="L62" s="31"/>
      <c r="M62" s="31"/>
      <c r="N62" s="35"/>
      <c r="O62" s="8"/>
    </row>
    <row r="63" spans="1:15" ht="27.75" customHeight="1">
      <c r="A63" s="89" t="s">
        <v>150</v>
      </c>
      <c r="B63" s="81"/>
      <c r="C63" s="95" t="s">
        <v>199</v>
      </c>
      <c r="D63" s="85">
        <v>3238</v>
      </c>
      <c r="E63" s="43" t="s">
        <v>162</v>
      </c>
      <c r="F63" s="13">
        <v>1500</v>
      </c>
      <c r="G63" s="13">
        <f t="shared" si="4"/>
        <v>1200</v>
      </c>
      <c r="H63" s="13">
        <v>1500</v>
      </c>
      <c r="I63" s="13">
        <f t="shared" si="5"/>
        <v>1200</v>
      </c>
      <c r="J63" s="124"/>
      <c r="K63" s="123"/>
      <c r="L63" s="31"/>
      <c r="M63" s="31"/>
      <c r="N63" s="35"/>
      <c r="O63" s="8"/>
    </row>
    <row r="64" spans="1:15" ht="27.75" customHeight="1">
      <c r="A64" s="89" t="s">
        <v>118</v>
      </c>
      <c r="B64" s="81"/>
      <c r="C64" s="95" t="s">
        <v>200</v>
      </c>
      <c r="D64" s="85">
        <v>3239</v>
      </c>
      <c r="E64" s="43" t="s">
        <v>99</v>
      </c>
      <c r="F64" s="13">
        <v>500</v>
      </c>
      <c r="G64" s="13">
        <f t="shared" si="4"/>
        <v>400</v>
      </c>
      <c r="H64" s="13">
        <v>500</v>
      </c>
      <c r="I64" s="13">
        <f t="shared" si="5"/>
        <v>400</v>
      </c>
      <c r="J64" s="124"/>
      <c r="K64" s="123"/>
      <c r="L64" s="31"/>
      <c r="M64" s="31"/>
      <c r="N64" s="35"/>
      <c r="O64" s="8"/>
    </row>
    <row r="65" spans="1:15" ht="27.75" customHeight="1">
      <c r="A65" s="89" t="s">
        <v>119</v>
      </c>
      <c r="B65" s="81"/>
      <c r="C65" s="95" t="s">
        <v>201</v>
      </c>
      <c r="D65" s="85">
        <v>3239</v>
      </c>
      <c r="E65" s="43" t="s">
        <v>100</v>
      </c>
      <c r="F65" s="13">
        <v>190</v>
      </c>
      <c r="G65" s="13">
        <f t="shared" si="4"/>
        <v>152</v>
      </c>
      <c r="H65" s="13">
        <v>190</v>
      </c>
      <c r="I65" s="13">
        <f t="shared" si="5"/>
        <v>152</v>
      </c>
      <c r="J65" s="124"/>
      <c r="K65" s="123"/>
      <c r="L65" s="31"/>
      <c r="M65" s="31"/>
      <c r="N65" s="35"/>
      <c r="O65" s="8"/>
    </row>
    <row r="66" spans="1:15" ht="27.75" customHeight="1">
      <c r="A66" s="89" t="s">
        <v>120</v>
      </c>
      <c r="B66" s="81"/>
      <c r="C66" s="95" t="s">
        <v>202</v>
      </c>
      <c r="D66" s="85">
        <v>3239</v>
      </c>
      <c r="E66" s="43" t="s">
        <v>101</v>
      </c>
      <c r="F66" s="13">
        <v>100</v>
      </c>
      <c r="G66" s="13">
        <f t="shared" si="4"/>
        <v>80</v>
      </c>
      <c r="H66" s="13">
        <v>100</v>
      </c>
      <c r="I66" s="13">
        <f t="shared" si="5"/>
        <v>80</v>
      </c>
      <c r="J66" s="124"/>
      <c r="K66" s="123"/>
      <c r="L66" s="31"/>
      <c r="M66" s="31"/>
      <c r="N66" s="35"/>
      <c r="O66" s="8"/>
    </row>
    <row r="67" spans="1:15" ht="27.75" customHeight="1">
      <c r="A67" s="89" t="s">
        <v>121</v>
      </c>
      <c r="B67" s="81"/>
      <c r="C67" s="95" t="s">
        <v>203</v>
      </c>
      <c r="D67" s="85">
        <v>3239</v>
      </c>
      <c r="E67" s="43" t="s">
        <v>62</v>
      </c>
      <c r="F67" s="13">
        <v>4350</v>
      </c>
      <c r="G67" s="13">
        <f t="shared" si="4"/>
        <v>3480</v>
      </c>
      <c r="H67" s="13">
        <v>4350</v>
      </c>
      <c r="I67" s="13">
        <f t="shared" si="5"/>
        <v>3480</v>
      </c>
      <c r="J67" s="124"/>
      <c r="K67" s="123"/>
      <c r="L67" s="31"/>
      <c r="M67" s="31"/>
      <c r="N67" s="35"/>
      <c r="O67" s="8"/>
    </row>
    <row r="68" spans="1:15" ht="27.75" customHeight="1">
      <c r="A68" s="89" t="s">
        <v>122</v>
      </c>
      <c r="B68" s="81"/>
      <c r="C68" s="95" t="s">
        <v>204</v>
      </c>
      <c r="D68" s="85">
        <v>3239</v>
      </c>
      <c r="E68" s="43" t="s">
        <v>102</v>
      </c>
      <c r="F68" s="13">
        <v>1000</v>
      </c>
      <c r="G68" s="13">
        <f t="shared" si="4"/>
        <v>800</v>
      </c>
      <c r="H68" s="13">
        <v>1000</v>
      </c>
      <c r="I68" s="13">
        <f t="shared" si="5"/>
        <v>800</v>
      </c>
      <c r="J68" s="120"/>
      <c r="K68" s="120"/>
      <c r="L68" s="31"/>
      <c r="M68" s="31"/>
      <c r="N68" s="35"/>
      <c r="O68" s="8"/>
    </row>
    <row r="69" spans="1:15" ht="27.75" customHeight="1">
      <c r="A69" s="89" t="s">
        <v>123</v>
      </c>
      <c r="B69" s="81"/>
      <c r="C69" s="95" t="s">
        <v>205</v>
      </c>
      <c r="D69" s="85">
        <v>3239</v>
      </c>
      <c r="E69" s="43" t="s">
        <v>103</v>
      </c>
      <c r="F69" s="13">
        <v>34000</v>
      </c>
      <c r="G69" s="13">
        <v>34000</v>
      </c>
      <c r="H69" s="13">
        <v>34000</v>
      </c>
      <c r="I69" s="13">
        <v>34000</v>
      </c>
      <c r="J69" s="120"/>
      <c r="K69" s="120"/>
      <c r="L69" s="31"/>
      <c r="M69" s="31"/>
      <c r="N69" s="35"/>
      <c r="O69" s="8"/>
    </row>
    <row r="70" spans="1:15" ht="27.75" customHeight="1">
      <c r="A70" s="71" t="s">
        <v>46</v>
      </c>
      <c r="B70" s="82"/>
      <c r="C70" s="96"/>
      <c r="D70" s="86">
        <v>329</v>
      </c>
      <c r="E70" s="72" t="s">
        <v>34</v>
      </c>
      <c r="F70" s="69">
        <f>SUM(F71:F76)</f>
        <v>20250</v>
      </c>
      <c r="G70" s="69">
        <f>SUM(G71:G76)</f>
        <v>17850</v>
      </c>
      <c r="H70" s="69">
        <f>SUM(H71:H76)</f>
        <v>20250</v>
      </c>
      <c r="I70" s="69">
        <f>SUM(I71:I76)</f>
        <v>17850</v>
      </c>
      <c r="J70" s="117" t="s">
        <v>158</v>
      </c>
      <c r="K70" s="117"/>
      <c r="L70" s="70"/>
      <c r="M70" s="70"/>
      <c r="N70" s="78"/>
      <c r="O70" s="8"/>
    </row>
    <row r="71" spans="1:15" ht="27.75" customHeight="1">
      <c r="A71" s="89" t="s">
        <v>124</v>
      </c>
      <c r="B71" s="81"/>
      <c r="C71" s="95"/>
      <c r="D71" s="85">
        <v>3293</v>
      </c>
      <c r="E71" s="43" t="s">
        <v>25</v>
      </c>
      <c r="F71" s="13">
        <v>1500</v>
      </c>
      <c r="G71" s="13">
        <f>F71-(F71*20%)</f>
        <v>1200</v>
      </c>
      <c r="H71" s="13">
        <v>1500</v>
      </c>
      <c r="I71" s="13">
        <f>H71-(H71*20%)</f>
        <v>1200</v>
      </c>
      <c r="J71" s="137"/>
      <c r="K71" s="137"/>
      <c r="L71" s="29"/>
      <c r="M71" s="29"/>
      <c r="N71" s="34"/>
      <c r="O71" s="8"/>
    </row>
    <row r="72" spans="1:15" ht="27.75" customHeight="1">
      <c r="A72" s="89" t="s">
        <v>125</v>
      </c>
      <c r="B72" s="81"/>
      <c r="C72" s="95"/>
      <c r="D72" s="85">
        <v>3294</v>
      </c>
      <c r="E72" s="43" t="s">
        <v>21</v>
      </c>
      <c r="F72" s="13">
        <v>1450</v>
      </c>
      <c r="G72" s="13">
        <v>1450</v>
      </c>
      <c r="H72" s="13">
        <v>1450</v>
      </c>
      <c r="I72" s="13">
        <v>1450</v>
      </c>
      <c r="J72" s="137"/>
      <c r="K72" s="137"/>
      <c r="L72" s="29"/>
      <c r="M72" s="29"/>
      <c r="N72" s="34"/>
      <c r="O72" s="8"/>
    </row>
    <row r="73" spans="1:15" ht="27.75" customHeight="1">
      <c r="A73" s="89" t="s">
        <v>151</v>
      </c>
      <c r="B73" s="81"/>
      <c r="C73" s="95"/>
      <c r="D73" s="85">
        <v>3295</v>
      </c>
      <c r="E73" s="43" t="s">
        <v>104</v>
      </c>
      <c r="F73" s="13">
        <v>500</v>
      </c>
      <c r="G73" s="13">
        <v>500</v>
      </c>
      <c r="H73" s="13">
        <v>500</v>
      </c>
      <c r="I73" s="13">
        <v>500</v>
      </c>
      <c r="J73" s="122"/>
      <c r="K73" s="123"/>
      <c r="L73" s="29"/>
      <c r="M73" s="29"/>
      <c r="N73" s="39"/>
      <c r="O73" s="8"/>
    </row>
    <row r="74" spans="1:15" ht="27.75" customHeight="1">
      <c r="A74" s="89" t="s">
        <v>152</v>
      </c>
      <c r="B74" s="81"/>
      <c r="C74" s="95" t="s">
        <v>206</v>
      </c>
      <c r="D74" s="85">
        <v>3299</v>
      </c>
      <c r="E74" s="43" t="s">
        <v>144</v>
      </c>
      <c r="F74" s="13">
        <v>1000</v>
      </c>
      <c r="G74" s="13">
        <f>F74-(F74*20%)</f>
        <v>800</v>
      </c>
      <c r="H74" s="13">
        <v>1000</v>
      </c>
      <c r="I74" s="13">
        <f>H74-(H74*20%)</f>
        <v>800</v>
      </c>
      <c r="J74" s="122"/>
      <c r="K74" s="123"/>
      <c r="L74" s="29"/>
      <c r="M74" s="29"/>
      <c r="N74" s="39"/>
      <c r="O74" s="8"/>
    </row>
    <row r="75" spans="1:15" ht="27.75" customHeight="1">
      <c r="A75" s="89" t="s">
        <v>153</v>
      </c>
      <c r="B75" s="81"/>
      <c r="C75" s="95"/>
      <c r="D75" s="85">
        <v>3299</v>
      </c>
      <c r="E75" s="43" t="s">
        <v>145</v>
      </c>
      <c r="F75" s="13">
        <v>9500</v>
      </c>
      <c r="G75" s="13">
        <f>F75-(F75*20%)</f>
        <v>7600</v>
      </c>
      <c r="H75" s="13">
        <v>9500</v>
      </c>
      <c r="I75" s="13">
        <f>H75-(H75*20%)</f>
        <v>7600</v>
      </c>
      <c r="J75" s="122"/>
      <c r="K75" s="123"/>
      <c r="L75" s="29"/>
      <c r="M75" s="29"/>
      <c r="N75" s="39"/>
      <c r="O75" s="8"/>
    </row>
    <row r="76" spans="1:15" ht="27.75" customHeight="1">
      <c r="A76" s="89" t="s">
        <v>154</v>
      </c>
      <c r="B76" s="81"/>
      <c r="C76" s="95" t="s">
        <v>207</v>
      </c>
      <c r="D76" s="85">
        <v>3299</v>
      </c>
      <c r="E76" s="43" t="s">
        <v>146</v>
      </c>
      <c r="F76" s="13">
        <v>6300</v>
      </c>
      <c r="G76" s="13">
        <v>6300</v>
      </c>
      <c r="H76" s="13">
        <v>6300</v>
      </c>
      <c r="I76" s="13">
        <v>6300</v>
      </c>
      <c r="J76" s="137"/>
      <c r="K76" s="137"/>
      <c r="L76" s="24"/>
      <c r="M76" s="29"/>
      <c r="N76" s="37"/>
      <c r="O76" s="8"/>
    </row>
    <row r="77" spans="1:15" ht="27.75" customHeight="1">
      <c r="A77" s="71" t="s">
        <v>47</v>
      </c>
      <c r="B77" s="82"/>
      <c r="C77" s="96"/>
      <c r="D77" s="86">
        <v>343</v>
      </c>
      <c r="E77" s="68" t="s">
        <v>50</v>
      </c>
      <c r="F77" s="69">
        <f>SUM(F78)</f>
        <v>3390</v>
      </c>
      <c r="G77" s="69">
        <f>SUM(G78)</f>
        <v>3390</v>
      </c>
      <c r="H77" s="69">
        <f>SUM(H78)</f>
        <v>3390</v>
      </c>
      <c r="I77" s="69">
        <f>SUM(I78)</f>
        <v>3390</v>
      </c>
      <c r="J77" s="117" t="s">
        <v>158</v>
      </c>
      <c r="K77" s="117"/>
      <c r="L77" s="60"/>
      <c r="M77" s="61"/>
      <c r="N77" s="65"/>
      <c r="O77" s="8"/>
    </row>
    <row r="78" spans="1:15" ht="27.75" customHeight="1">
      <c r="A78" s="89" t="s">
        <v>155</v>
      </c>
      <c r="B78" s="81"/>
      <c r="C78" s="95" t="s">
        <v>208</v>
      </c>
      <c r="D78" s="85">
        <v>3431</v>
      </c>
      <c r="E78" s="43" t="s">
        <v>22</v>
      </c>
      <c r="F78" s="13">
        <v>3390</v>
      </c>
      <c r="G78" s="13">
        <v>3390</v>
      </c>
      <c r="H78" s="13">
        <v>3390</v>
      </c>
      <c r="I78" s="13">
        <v>3390</v>
      </c>
      <c r="J78" s="120"/>
      <c r="K78" s="120"/>
      <c r="L78" s="24"/>
      <c r="M78" s="24"/>
      <c r="N78" s="40"/>
      <c r="O78" s="8"/>
    </row>
    <row r="79" spans="1:15" ht="27.75" customHeight="1">
      <c r="A79" s="71" t="s">
        <v>48</v>
      </c>
      <c r="B79" s="82"/>
      <c r="C79" s="96"/>
      <c r="D79" s="86">
        <v>422</v>
      </c>
      <c r="E79" s="68" t="s">
        <v>51</v>
      </c>
      <c r="F79" s="69">
        <f>SUM(F80:F81)</f>
        <v>20000</v>
      </c>
      <c r="G79" s="69">
        <f>SUM(G80:G81)</f>
        <v>16000</v>
      </c>
      <c r="H79" s="69">
        <f>SUM(H80:H81)</f>
        <v>20000</v>
      </c>
      <c r="I79" s="69">
        <f>SUM(I80:I81)</f>
        <v>16000</v>
      </c>
      <c r="J79" s="117" t="s">
        <v>158</v>
      </c>
      <c r="K79" s="117"/>
      <c r="L79" s="60"/>
      <c r="M79" s="60"/>
      <c r="N79" s="65"/>
      <c r="O79" s="8"/>
    </row>
    <row r="80" spans="1:15" ht="27.75" customHeight="1">
      <c r="A80" s="75" t="s">
        <v>156</v>
      </c>
      <c r="B80" s="83"/>
      <c r="C80" s="99" t="s">
        <v>209</v>
      </c>
      <c r="D80" s="87">
        <v>4221</v>
      </c>
      <c r="E80" s="62" t="s">
        <v>32</v>
      </c>
      <c r="F80" s="13">
        <v>18000</v>
      </c>
      <c r="G80" s="13">
        <f>F80-(F80*20%)</f>
        <v>14400</v>
      </c>
      <c r="H80" s="13">
        <v>18000</v>
      </c>
      <c r="I80" s="13">
        <f>H80-(H80*20%)</f>
        <v>14400</v>
      </c>
      <c r="J80" s="120"/>
      <c r="K80" s="120"/>
      <c r="L80" s="24"/>
      <c r="M80" s="24"/>
      <c r="N80" s="35"/>
      <c r="O80" s="8"/>
    </row>
    <row r="81" spans="1:15" ht="27.75" customHeight="1">
      <c r="A81" s="75" t="s">
        <v>157</v>
      </c>
      <c r="B81" s="83"/>
      <c r="C81" s="97" t="s">
        <v>210</v>
      </c>
      <c r="D81" s="87">
        <v>4226</v>
      </c>
      <c r="E81" s="62" t="s">
        <v>105</v>
      </c>
      <c r="F81" s="13">
        <v>2000</v>
      </c>
      <c r="G81" s="13">
        <f>F81-(F81*20%)</f>
        <v>1600</v>
      </c>
      <c r="H81" s="13">
        <v>2000</v>
      </c>
      <c r="I81" s="13">
        <f>H81-(H81*20%)</f>
        <v>1600</v>
      </c>
      <c r="J81" s="124"/>
      <c r="K81" s="123"/>
      <c r="L81" s="24"/>
      <c r="M81" s="24"/>
      <c r="N81" s="40"/>
      <c r="O81" s="8"/>
    </row>
    <row r="82" spans="1:15" ht="27.75" customHeight="1">
      <c r="A82" s="71" t="s">
        <v>49</v>
      </c>
      <c r="B82" s="82"/>
      <c r="C82" s="96"/>
      <c r="D82" s="86">
        <v>424</v>
      </c>
      <c r="E82" s="68" t="s">
        <v>26</v>
      </c>
      <c r="F82" s="69">
        <f>F83</f>
        <v>4500</v>
      </c>
      <c r="G82" s="69">
        <f>G83</f>
        <v>4285.7145</v>
      </c>
      <c r="H82" s="69">
        <f>H83</f>
        <v>4500</v>
      </c>
      <c r="I82" s="69">
        <f>I83</f>
        <v>4285.7145</v>
      </c>
      <c r="J82" s="117" t="s">
        <v>158</v>
      </c>
      <c r="K82" s="117"/>
      <c r="L82" s="60"/>
      <c r="M82" s="60"/>
      <c r="N82" s="65"/>
      <c r="O82" s="8"/>
    </row>
    <row r="83" spans="1:15" ht="27.75" customHeight="1">
      <c r="A83" s="105" t="s">
        <v>161</v>
      </c>
      <c r="B83" s="106"/>
      <c r="C83" s="107" t="s">
        <v>211</v>
      </c>
      <c r="D83" s="108">
        <v>4241</v>
      </c>
      <c r="E83" s="109" t="s">
        <v>106</v>
      </c>
      <c r="F83" s="110">
        <v>4500</v>
      </c>
      <c r="G83" s="110">
        <f>F83-(F83*4.7619%)</f>
        <v>4285.7145</v>
      </c>
      <c r="H83" s="110">
        <v>4500</v>
      </c>
      <c r="I83" s="110">
        <f>H83-(H83*4.7619%)</f>
        <v>4285.7145</v>
      </c>
      <c r="J83" s="145"/>
      <c r="K83" s="145"/>
      <c r="L83" s="112"/>
      <c r="M83" s="111"/>
      <c r="N83" s="40"/>
      <c r="O83" s="8"/>
    </row>
    <row r="84" spans="1:15" ht="27.75" customHeight="1">
      <c r="A84" s="71" t="s">
        <v>214</v>
      </c>
      <c r="B84" s="82"/>
      <c r="C84" s="96"/>
      <c r="D84" s="86">
        <v>451</v>
      </c>
      <c r="E84" s="68" t="s">
        <v>215</v>
      </c>
      <c r="F84" s="69">
        <f>F85</f>
        <v>100000</v>
      </c>
      <c r="G84" s="69">
        <f>G85</f>
        <v>80000</v>
      </c>
      <c r="H84" s="69">
        <f>H85</f>
        <v>100000</v>
      </c>
      <c r="I84" s="69">
        <f>I85</f>
        <v>80000</v>
      </c>
      <c r="J84" s="117" t="s">
        <v>158</v>
      </c>
      <c r="K84" s="117"/>
      <c r="L84" s="60"/>
      <c r="M84" s="60"/>
      <c r="N84" s="65"/>
      <c r="O84" s="8"/>
    </row>
    <row r="85" spans="1:15" ht="27.75" customHeight="1">
      <c r="A85" s="83" t="s">
        <v>216</v>
      </c>
      <c r="B85" s="81" t="s">
        <v>217</v>
      </c>
      <c r="C85" s="83" t="s">
        <v>218</v>
      </c>
      <c r="D85" s="116">
        <v>4511</v>
      </c>
      <c r="E85" s="62" t="s">
        <v>215</v>
      </c>
      <c r="F85" s="13">
        <v>100000</v>
      </c>
      <c r="G85" s="13">
        <f>F85-(F85*20%)</f>
        <v>80000</v>
      </c>
      <c r="H85" s="13">
        <v>100000</v>
      </c>
      <c r="I85" s="13">
        <f>H85-(H85*20%)</f>
        <v>80000</v>
      </c>
      <c r="J85" s="118"/>
      <c r="K85" s="119"/>
      <c r="L85" s="24"/>
      <c r="M85" s="63"/>
      <c r="N85" s="24"/>
      <c r="O85" s="8"/>
    </row>
    <row r="86" spans="1:14" ht="27.75" customHeight="1" thickBot="1">
      <c r="A86" s="113" t="s">
        <v>1</v>
      </c>
      <c r="B86" s="114"/>
      <c r="C86" s="98"/>
      <c r="D86" s="76"/>
      <c r="E86" s="55" t="s">
        <v>33</v>
      </c>
      <c r="F86" s="56">
        <f>F13+F43+F70+F77+F79+F82+F84</f>
        <v>990961</v>
      </c>
      <c r="G86" s="57">
        <f>G13+G43+G70+G77+G79+G82+G84</f>
        <v>817794.5325</v>
      </c>
      <c r="H86" s="56">
        <f>H13+H43+H70+H77+H79+H82+H84</f>
        <v>1140961</v>
      </c>
      <c r="I86" s="57">
        <f>I13+I43+I70+I77+I79+I82+I84</f>
        <v>937794.5325</v>
      </c>
      <c r="J86" s="143"/>
      <c r="K86" s="143"/>
      <c r="L86" s="73"/>
      <c r="M86" s="74"/>
      <c r="N86" s="115"/>
    </row>
    <row r="87" spans="1:14" ht="27.75" customHeight="1">
      <c r="A87" s="14" t="s">
        <v>222</v>
      </c>
      <c r="B87" s="14"/>
      <c r="C87" s="14"/>
      <c r="D87" s="14"/>
      <c r="E87" s="14"/>
      <c r="F87" s="15"/>
      <c r="G87" s="15"/>
      <c r="H87" s="15"/>
      <c r="I87" s="15"/>
      <c r="J87" s="140"/>
      <c r="K87" s="140"/>
      <c r="L87" s="25"/>
      <c r="M87" s="26"/>
      <c r="N87" s="25"/>
    </row>
    <row r="88" spans="1:14" ht="27.75" customHeight="1">
      <c r="A88" s="16" t="s">
        <v>1</v>
      </c>
      <c r="B88" s="16"/>
      <c r="C88" s="16"/>
      <c r="D88" s="17"/>
      <c r="E88" s="18"/>
      <c r="F88" s="15"/>
      <c r="G88" s="15"/>
      <c r="H88" s="15"/>
      <c r="I88" s="15"/>
      <c r="J88" s="140"/>
      <c r="K88" s="140"/>
      <c r="L88" s="25"/>
      <c r="M88" s="26"/>
      <c r="N88" s="25"/>
    </row>
    <row r="89" spans="1:14" ht="27.75" customHeight="1">
      <c r="A89" s="131" t="s">
        <v>73</v>
      </c>
      <c r="B89" s="131"/>
      <c r="C89" s="131"/>
      <c r="D89" s="131"/>
      <c r="E89" s="19"/>
      <c r="F89" s="141" t="s">
        <v>74</v>
      </c>
      <c r="G89" s="141"/>
      <c r="H89" s="141"/>
      <c r="I89" s="141"/>
      <c r="J89" s="142"/>
      <c r="K89" s="142"/>
      <c r="L89" s="25"/>
      <c r="M89" s="26"/>
      <c r="N89" s="25"/>
    </row>
    <row r="90" spans="1:14" ht="27.75" customHeight="1">
      <c r="A90" s="20"/>
      <c r="B90" s="20"/>
      <c r="C90" s="20"/>
      <c r="D90" s="20"/>
      <c r="E90" s="21"/>
      <c r="F90" s="22"/>
      <c r="G90" s="22"/>
      <c r="H90" s="101"/>
      <c r="I90" s="101"/>
      <c r="J90" s="140"/>
      <c r="K90" s="140"/>
      <c r="L90" s="25"/>
      <c r="M90" s="26"/>
      <c r="N90" s="25"/>
    </row>
    <row r="91" spans="1:14" ht="27.75" customHeight="1">
      <c r="A91" s="129"/>
      <c r="B91" s="129"/>
      <c r="C91" s="129"/>
      <c r="D91" s="129"/>
      <c r="E91" s="10"/>
      <c r="F91" s="130"/>
      <c r="G91" s="130"/>
      <c r="H91" s="102"/>
      <c r="I91" s="102"/>
      <c r="J91" s="140"/>
      <c r="K91" s="140"/>
      <c r="L91" s="25"/>
      <c r="M91" s="26"/>
      <c r="N91" s="25"/>
    </row>
    <row r="92" spans="1:14" ht="27.75" customHeight="1">
      <c r="A92" s="11"/>
      <c r="B92" s="79"/>
      <c r="C92" s="91"/>
      <c r="D92" s="12"/>
      <c r="E92" s="9"/>
      <c r="F92" s="128"/>
      <c r="G92" s="128"/>
      <c r="H92" s="100"/>
      <c r="I92" s="100"/>
      <c r="J92" s="139"/>
      <c r="K92" s="139"/>
      <c r="L92" s="28"/>
      <c r="M92" s="27"/>
      <c r="N92" s="28"/>
    </row>
    <row r="100" ht="27.75" customHeight="1">
      <c r="G100" s="6" t="s">
        <v>126</v>
      </c>
    </row>
  </sheetData>
  <sheetProtection/>
  <mergeCells count="94">
    <mergeCell ref="J33:K33"/>
    <mergeCell ref="J41:K41"/>
    <mergeCell ref="J36:K36"/>
    <mergeCell ref="J42:K42"/>
    <mergeCell ref="J37:K37"/>
    <mergeCell ref="J34:K34"/>
    <mergeCell ref="J39:K39"/>
    <mergeCell ref="J40:K40"/>
    <mergeCell ref="J86:K86"/>
    <mergeCell ref="J52:K52"/>
    <mergeCell ref="J73:K73"/>
    <mergeCell ref="J35:K35"/>
    <mergeCell ref="J80:K80"/>
    <mergeCell ref="J78:K78"/>
    <mergeCell ref="J70:K70"/>
    <mergeCell ref="J82:K82"/>
    <mergeCell ref="J83:K83"/>
    <mergeCell ref="J45:K45"/>
    <mergeCell ref="J92:K92"/>
    <mergeCell ref="J87:K87"/>
    <mergeCell ref="J88:K88"/>
    <mergeCell ref="J90:K90"/>
    <mergeCell ref="J91:K91"/>
    <mergeCell ref="F89:K89"/>
    <mergeCell ref="J29:K29"/>
    <mergeCell ref="J28:K28"/>
    <mergeCell ref="J46:K46"/>
    <mergeCell ref="J61:K61"/>
    <mergeCell ref="J60:K60"/>
    <mergeCell ref="J77:K77"/>
    <mergeCell ref="J71:K71"/>
    <mergeCell ref="J72:K72"/>
    <mergeCell ref="J47:K47"/>
    <mergeCell ref="J31:K31"/>
    <mergeCell ref="J18:K18"/>
    <mergeCell ref="A11:N11"/>
    <mergeCell ref="J16:K16"/>
    <mergeCell ref="J76:K76"/>
    <mergeCell ref="J21:K21"/>
    <mergeCell ref="J32:K32"/>
    <mergeCell ref="J25:K25"/>
    <mergeCell ref="J26:K26"/>
    <mergeCell ref="J23:K23"/>
    <mergeCell ref="J19:K19"/>
    <mergeCell ref="J53:K53"/>
    <mergeCell ref="J69:K69"/>
    <mergeCell ref="A1:E1"/>
    <mergeCell ref="A2:E2"/>
    <mergeCell ref="A3:E3"/>
    <mergeCell ref="A4:E4"/>
    <mergeCell ref="A9:N9"/>
    <mergeCell ref="J20:K20"/>
    <mergeCell ref="J14:K14"/>
    <mergeCell ref="J13:K13"/>
    <mergeCell ref="J74:K74"/>
    <mergeCell ref="J75:K75"/>
    <mergeCell ref="J15:K15"/>
    <mergeCell ref="A5:E5"/>
    <mergeCell ref="A10:N10"/>
    <mergeCell ref="F92:G92"/>
    <mergeCell ref="A91:D91"/>
    <mergeCell ref="F91:G91"/>
    <mergeCell ref="A89:D89"/>
    <mergeCell ref="J12:K12"/>
    <mergeCell ref="J22:K22"/>
    <mergeCell ref="J27:K27"/>
    <mergeCell ref="J81:K81"/>
    <mergeCell ref="J67:K67"/>
    <mergeCell ref="J66:K66"/>
    <mergeCell ref="J65:K65"/>
    <mergeCell ref="J64:K64"/>
    <mergeCell ref="J62:K62"/>
    <mergeCell ref="J68:K68"/>
    <mergeCell ref="J79:K79"/>
    <mergeCell ref="J57:K57"/>
    <mergeCell ref="J56:K56"/>
    <mergeCell ref="A6:E6"/>
    <mergeCell ref="J55:K55"/>
    <mergeCell ref="J54:K54"/>
    <mergeCell ref="J49:K49"/>
    <mergeCell ref="J50:K50"/>
    <mergeCell ref="J51:K51"/>
    <mergeCell ref="J17:K17"/>
    <mergeCell ref="J24:K24"/>
    <mergeCell ref="J84:K84"/>
    <mergeCell ref="J85:K85"/>
    <mergeCell ref="J30:K30"/>
    <mergeCell ref="J43:K43"/>
    <mergeCell ref="J44:K44"/>
    <mergeCell ref="J38:K38"/>
    <mergeCell ref="J48:K48"/>
    <mergeCell ref="J63:K63"/>
    <mergeCell ref="J59:K59"/>
    <mergeCell ref="J58:K58"/>
  </mergeCells>
  <printOptions/>
  <pageMargins left="0.7480314960629921" right="0.5905511811023623" top="0.3937007874015748" bottom="0.3937007874015748" header="0.5118110236220472" footer="0.31496062992125984"/>
  <pageSetup horizontalDpi="600" verticalDpi="600" orientation="landscape" paperSize="9" scale="62" r:id="rId1"/>
  <rowBreaks count="3" manualBreakCount="3">
    <brk id="59" max="13" man="1"/>
    <brk id="91" max="13" man="1"/>
    <brk id="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OS Belica Knjigovods</cp:lastModifiedBy>
  <cp:lastPrinted>2018-07-25T09:42:17Z</cp:lastPrinted>
  <dcterms:created xsi:type="dcterms:W3CDTF">2010-05-25T06:42:29Z</dcterms:created>
  <dcterms:modified xsi:type="dcterms:W3CDTF">2018-07-25T09:42:57Z</dcterms:modified>
  <cp:category/>
  <cp:version/>
  <cp:contentType/>
  <cp:contentStatus/>
</cp:coreProperties>
</file>