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<sst xmlns="http://schemas.openxmlformats.org/spreadsheetml/2006/main" count="162" uniqueCount="155">
  <si>
    <t xml:space="preserve">Predmet nabave
</t>
  </si>
  <si>
    <t xml:space="preserve"> </t>
  </si>
  <si>
    <t>4.</t>
  </si>
  <si>
    <t>6.</t>
  </si>
  <si>
    <t>8.</t>
  </si>
  <si>
    <t>9.</t>
  </si>
  <si>
    <t>10.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</si>
  <si>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</si>
  <si>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</si>
  <si>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</si>
  <si>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</si>
  <si>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</si>
  <si>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</si>
  <si>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</si>
  <si>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</si>
  <si>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</si>
  <si>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</si>
  <si>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</si>
  <si>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</si>
  <si>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 xml:space="preserve">ELEKTRIČNA ENERGIJA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</si>
  <si>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</si>
  <si>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</si>
  <si>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</si>
  <si>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</si>
  <si>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</si>
  <si>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</si>
  <si>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</si>
  <si>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</si>
  <si>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</si>
  <si>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</si>
  <si>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</si>
  <si>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MLIJEKO I MLIJEČNI PROIZVODI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</si>
  <si>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</si>
  <si>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</si>
  <si>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</si>
  <si>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</si>
  <si>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</si>
  <si>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</si>
  <si>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</si>
  <si>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</si>
  <si>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</si>
  <si>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</si>
  <si>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</si>
  <si>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</si>
  <si>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17.</t>
  </si>
  <si>
    <t>18.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</si>
  <si>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</si>
  <si>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</si>
  <si>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</si>
  <si>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</si>
  <si>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</si>
  <si>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</si>
  <si>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</si>
  <si>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</si>
  <si>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</si>
  <si>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</si>
  <si>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</si>
  <si>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</si>
  <si>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</si>
  <si>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Evidencijski broj ili konto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</si>
  <si>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</si>
  <si>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</si>
  <si>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</si>
  <si>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</si>
  <si>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</si>
  <si>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</si>
  <si>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</si>
  <si>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</si>
  <si>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</si>
  <si>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DIMNJAČARSKE I EKOLOŠKE USLUGE</t>
  </si>
  <si>
    <t>ČUVANJE OSOBA I IMOVINE</t>
  </si>
  <si>
    <t>RAČUNALNE USLUGE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</si>
  <si>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</si>
  <si>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</si>
  <si>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</si>
  <si>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</si>
  <si>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</si>
  <si>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</si>
  <si>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</si>
  <si>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</si>
  <si>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</si>
  <si>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</si>
  <si>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PREMIJA OSIGURANJA UČENIKA</t>
  </si>
  <si>
    <t>LITERATURA (PUBLIKACIJE, ČASOPISI, KNJIGE, OSTALO)</t>
  </si>
  <si>
    <t>OSTALI RASHODI</t>
  </si>
  <si>
    <t>U Belici 29.12.2016.</t>
  </si>
  <si>
    <t>Ravnatelj: Antun Žulić</t>
  </si>
  <si>
    <t>Predsjednica ŠO: Marijana Marčec</t>
  </si>
  <si>
    <t>OSNOVNA ŠKOLA BELICA</t>
  </si>
  <si>
    <t>PLAN  NABAVE  ZA  2017.  GODINU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</si>
  <si>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</si>
  <si>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</si>
  <si>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</si>
  <si>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</si>
  <si>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</si>
  <si>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</si>
  <si>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</si>
  <si>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</si>
  <si>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>NASTAVNI MATERIJAL-ISPITI</t>
  </si>
  <si>
    <t>OSTALI MATERIJAL</t>
  </si>
  <si>
    <t>MESO I MESNI PROIZVODI</t>
  </si>
  <si>
    <t xml:space="preserve">KRUH </t>
  </si>
  <si>
    <t>PECIVA</t>
  </si>
  <si>
    <t>BUREK</t>
  </si>
  <si>
    <t>PIZZA</t>
  </si>
  <si>
    <t xml:space="preserve">OSTALA PREHRAMBENA ROBA </t>
  </si>
  <si>
    <t>MATERIJAL ZADRUGE</t>
  </si>
  <si>
    <t>MOTORNI BENZIN (za kosilicu)</t>
  </si>
  <si>
    <t>MATERIJAL I DIJELOVI ZA TEKUĆE I INVESTIC.ODRŽ.</t>
  </si>
  <si>
    <t>SLUŽBENA, RADNA I ZAŠTITNA ODJEĆA I OBUĆA</t>
  </si>
  <si>
    <t>RASHODI ZA MATERIJAL I ENERGIJU</t>
  </si>
  <si>
    <t>USLUGE PRIJEVOZA</t>
  </si>
  <si>
    <t>USLUGE TEKUĆEG I IVESTIC.ODRŽ.OPREME, GRAĐ.OBJ.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</si>
  <si>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</si>
  <si>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</si>
  <si>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</si>
  <si>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</si>
  <si>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</si>
  <si>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</si>
  <si>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</si>
  <si>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</si>
  <si>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</si>
  <si>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</si>
  <si>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</si>
  <si>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</si>
  <si>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bagat.nabava</t>
  </si>
  <si>
    <t>ugovor</t>
  </si>
  <si>
    <t>1 god.</t>
  </si>
  <si>
    <t>Rujan,2017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</si>
  <si>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</si>
  <si>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</si>
  <si>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</si>
  <si>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</si>
  <si>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</si>
  <si>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</si>
  <si>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</si>
  <si>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</si>
  <si>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</si>
  <si>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</si>
  <si>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</si>
  <si>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</si>
  <si>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</si>
  <si>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</si>
  <si>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</si>
  <si>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</si>
  <si>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</si>
  <si>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</si>
  <si>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</si>
  <si>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</si>
  <si>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</si>
  <si>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</si>
  <si>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Klasa: 400-02/16-01/05</t>
  </si>
  <si>
    <t>Ur. broj: 2109-24-16-01</t>
  </si>
  <si>
    <t>Temeljem članka 20. Zakona o javnoj nabavi ( Narodne novine br. 90/2011, 143/2013 ) Školski odbor OŠ Belica donosi slijedeći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</si>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</sst>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25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2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20" xfId="0" applyFont="1" applyFill="1" applyBorder="1" applyAlignment="1">
      <alignment horizontal="center" vertical="center" wrapText="1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21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/>
    </xf>
    <xf numFmtId="4" fontId="26" fillId="33" borderId="22" xfId="0" applyNumberFormat="1" applyFont="1" applyFill="1" applyBorder="1" applyAlignment="1">
      <alignment/>
    </xf>
    <xf numFmtId="4" fontId="26" fillId="33" borderId="23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1" fontId="26" fillId="34" borderId="12" xfId="0" applyNumberFormat="1" applyFont="1" applyFill="1" applyBorder="1" applyAlignment="1">
      <alignment horizontal="center" wrapText="1"/>
    </xf>
    <xf numFmtId="1" fontId="25" fillId="33" borderId="26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5" fillId="0" borderId="18" xfId="0" applyNumberFormat="1" applyFont="1" applyFill="1" applyBorder="1" applyAlignment="1">
      <alignment horizontal="center"/>
    </xf>
    <xf numFmtId="0" fontId="26" fillId="34" borderId="27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9" xfId="0" applyNumberFormat="1" applyFont="1" applyFill="1" applyBorder="1" applyAlignment="1">
      <alignment horizontal="center"/>
    </xf>
    <xf numFmtId="3" fontId="7" fillId="33" borderId="30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1" fontId="24" fillId="0" borderId="33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95" zoomScaleNormal="95" zoomScalePageLayoutView="0" workbookViewId="0" topLeftCell="A79">
      <selection activeCell="E91" sqref="E91"/>
    </sheetView>
  </sheetViews>
  <sheetFormatPr defaultColWidth="12.140625" defaultRowHeight="27.75" customHeight="1"/>
  <cols>
    <col min="1" max="1" width="8.28125" style="2" customWidth="1"/>
    <col min="2" max="2" width="11.57421875" style="3" customWidth="1"/>
    <col min="3" max="3" width="52.7109375" style="4" customWidth="1"/>
    <col min="4" max="5" width="12.8515625" style="6" customWidth="1"/>
    <col min="6" max="6" width="12.7109375" style="4" customWidth="1"/>
    <col min="7" max="7" width="7.421875" style="4" customWidth="1"/>
    <col min="8" max="8" width="11.7109375" style="4" customWidth="1"/>
    <col min="9" max="9" width="12.140625" style="4" customWidth="1"/>
    <col min="10" max="10" width="11.57421875" style="4" customWidth="1"/>
    <col min="11" max="16384" width="12.140625" style="4" customWidth="1"/>
  </cols>
  <sheetData>
    <row r="1" spans="1:3" ht="20.25" customHeight="1">
      <c r="A1" s="110" t="s">
        <v>88</v>
      </c>
      <c r="B1" s="110"/>
      <c r="C1" s="110"/>
    </row>
    <row r="2" spans="1:5" s="1" customFormat="1" ht="20.25" customHeight="1">
      <c r="A2" s="111" t="s">
        <v>90</v>
      </c>
      <c r="B2" s="111"/>
      <c r="C2" s="111"/>
      <c r="D2" s="7"/>
      <c r="E2" s="7"/>
    </row>
    <row r="3" spans="1:5" s="1" customFormat="1" ht="20.25" customHeight="1">
      <c r="A3" s="111" t="s">
        <v>91</v>
      </c>
      <c r="B3" s="111"/>
      <c r="C3" s="111"/>
      <c r="D3" s="7"/>
      <c r="E3" s="7"/>
    </row>
    <row r="4" spans="1:5" s="1" customFormat="1" ht="20.25" customHeight="1">
      <c r="A4" s="111" t="s">
        <v>92</v>
      </c>
      <c r="B4" s="111"/>
      <c r="C4" s="111"/>
      <c r="D4" s="7"/>
      <c r="E4" s="7"/>
    </row>
    <row r="5" spans="1:5" s="1" customFormat="1" ht="20.25" customHeight="1">
      <c r="A5" s="111" t="s">
        <v>151</v>
      </c>
      <c r="B5" s="120"/>
      <c r="C5" s="120"/>
      <c r="D5" s="7"/>
      <c r="E5" s="7"/>
    </row>
    <row r="6" spans="1:5" s="1" customFormat="1" ht="20.25" customHeight="1">
      <c r="A6" s="111" t="s">
        <v>152</v>
      </c>
      <c r="B6" s="120"/>
      <c r="C6" s="120"/>
      <c r="D6" s="7"/>
      <c r="E6" s="7"/>
    </row>
    <row r="7" spans="8:10" s="1" customFormat="1" ht="20.25" customHeight="1">
      <c r="H7" s="43"/>
      <c r="I7" s="43"/>
      <c r="J7" s="43"/>
    </row>
    <row r="8" spans="8:10" s="5" customFormat="1" ht="20.25" customHeight="1">
      <c r="H8" s="44"/>
      <c r="I8" s="44"/>
      <c r="J8" s="44"/>
    </row>
    <row r="9" spans="1:10" s="5" customFormat="1" ht="20.25" customHeight="1">
      <c r="A9" s="112" t="s">
        <v>153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s="5" customFormat="1" ht="20.25" customHeight="1">
      <c r="A10" s="100" t="s">
        <v>89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20.25" customHeight="1" thickBo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90" customHeight="1">
      <c r="A12" s="77" t="s">
        <v>61</v>
      </c>
      <c r="B12" s="75" t="s">
        <v>59</v>
      </c>
      <c r="C12" s="57" t="s">
        <v>0</v>
      </c>
      <c r="D12" s="58" t="s">
        <v>62</v>
      </c>
      <c r="E12" s="59" t="s">
        <v>60</v>
      </c>
      <c r="F12" s="117" t="s">
        <v>63</v>
      </c>
      <c r="G12" s="118"/>
      <c r="H12" s="60" t="s">
        <v>64</v>
      </c>
      <c r="I12" s="61" t="s">
        <v>65</v>
      </c>
      <c r="J12" s="73" t="s">
        <v>66</v>
      </c>
    </row>
    <row r="13" spans="1:10" ht="27.75" customHeight="1">
      <c r="A13" s="76" t="s">
        <v>58</v>
      </c>
      <c r="B13" s="65">
        <v>322</v>
      </c>
      <c r="C13" s="66" t="s">
        <v>110</v>
      </c>
      <c r="D13" s="67">
        <f>SUM(D14:D39)</f>
        <v>405421</v>
      </c>
      <c r="E13" s="67">
        <f>SUM(E14:E39)</f>
        <v>330200.8</v>
      </c>
      <c r="F13" s="95" t="s">
        <v>125</v>
      </c>
      <c r="G13" s="95"/>
      <c r="H13" s="68"/>
      <c r="I13" s="69"/>
      <c r="J13" s="74"/>
    </row>
    <row r="14" spans="1:10" ht="27.75" customHeight="1">
      <c r="A14" s="46" t="s">
        <v>32</v>
      </c>
      <c r="B14" s="53">
        <v>3221</v>
      </c>
      <c r="C14" s="47" t="s">
        <v>93</v>
      </c>
      <c r="D14" s="13">
        <v>2500</v>
      </c>
      <c r="E14" s="13">
        <f>D14-(D14*20%)</f>
        <v>2000</v>
      </c>
      <c r="F14" s="94"/>
      <c r="G14" s="94"/>
      <c r="H14" s="29"/>
      <c r="I14" s="29"/>
      <c r="J14" s="36"/>
    </row>
    <row r="15" spans="1:10" ht="27.75" customHeight="1">
      <c r="A15" s="46" t="s">
        <v>40</v>
      </c>
      <c r="B15" s="53">
        <v>3221</v>
      </c>
      <c r="C15" s="47" t="s">
        <v>94</v>
      </c>
      <c r="D15" s="13">
        <v>4500</v>
      </c>
      <c r="E15" s="13">
        <f aca="true" t="shared" si="0" ref="E15:E74">D15-(D15*20%)</f>
        <v>3600</v>
      </c>
      <c r="F15" s="94"/>
      <c r="G15" s="94"/>
      <c r="H15" s="29"/>
      <c r="I15" s="29"/>
      <c r="J15" s="36"/>
    </row>
    <row r="16" spans="1:10" ht="27.75" customHeight="1">
      <c r="A16" s="46" t="s">
        <v>41</v>
      </c>
      <c r="B16" s="53">
        <v>3221</v>
      </c>
      <c r="C16" s="47" t="s">
        <v>95</v>
      </c>
      <c r="D16" s="13">
        <v>5700</v>
      </c>
      <c r="E16" s="13">
        <f t="shared" si="0"/>
        <v>4560</v>
      </c>
      <c r="F16" s="94"/>
      <c r="G16" s="102"/>
      <c r="H16" s="29"/>
      <c r="I16" s="29"/>
      <c r="J16" s="36"/>
    </row>
    <row r="17" spans="1:10" ht="27.75" customHeight="1">
      <c r="A17" s="46" t="s">
        <v>2</v>
      </c>
      <c r="B17" s="53">
        <v>3221</v>
      </c>
      <c r="C17" s="47" t="s">
        <v>83</v>
      </c>
      <c r="D17" s="13">
        <v>4700</v>
      </c>
      <c r="E17" s="13">
        <f>D17-(D17*13%)</f>
        <v>4089</v>
      </c>
      <c r="F17" s="94"/>
      <c r="G17" s="94"/>
      <c r="H17" s="24"/>
      <c r="I17" s="29"/>
      <c r="J17" s="37"/>
    </row>
    <row r="18" spans="1:10" ht="27.75" customHeight="1">
      <c r="A18" s="46" t="s">
        <v>33</v>
      </c>
      <c r="B18" s="53">
        <v>3221</v>
      </c>
      <c r="C18" s="47" t="s">
        <v>96</v>
      </c>
      <c r="D18" s="13">
        <v>1400</v>
      </c>
      <c r="E18" s="13">
        <f t="shared" si="0"/>
        <v>1120</v>
      </c>
      <c r="F18" s="94"/>
      <c r="G18" s="94"/>
      <c r="H18" s="24"/>
      <c r="I18" s="29"/>
      <c r="J18" s="37"/>
    </row>
    <row r="19" spans="1:10" ht="27.75" customHeight="1">
      <c r="A19" s="46" t="s">
        <v>3</v>
      </c>
      <c r="B19" s="53">
        <v>3221</v>
      </c>
      <c r="C19" s="47" t="s">
        <v>97</v>
      </c>
      <c r="D19" s="13">
        <v>5000</v>
      </c>
      <c r="E19" s="13">
        <f t="shared" si="0"/>
        <v>4000</v>
      </c>
      <c r="F19" s="94"/>
      <c r="G19" s="102"/>
      <c r="H19" s="24"/>
      <c r="I19" s="29"/>
      <c r="J19" s="37"/>
    </row>
    <row r="20" spans="1:10" ht="27.75" customHeight="1">
      <c r="A20" s="46" t="s">
        <v>10</v>
      </c>
      <c r="B20" s="53">
        <v>3221</v>
      </c>
      <c r="C20" s="47" t="s">
        <v>98</v>
      </c>
      <c r="D20" s="13">
        <v>14000</v>
      </c>
      <c r="E20" s="13">
        <f>D20-(D20*5%)</f>
        <v>13300</v>
      </c>
      <c r="F20" s="94"/>
      <c r="G20" s="102"/>
      <c r="H20" s="24"/>
      <c r="I20" s="29"/>
      <c r="J20" s="37"/>
    </row>
    <row r="21" spans="1:10" ht="27.75" customHeight="1">
      <c r="A21" s="46" t="s">
        <v>4</v>
      </c>
      <c r="B21" s="53">
        <v>3221</v>
      </c>
      <c r="C21" s="47" t="s">
        <v>16</v>
      </c>
      <c r="D21" s="13">
        <v>20861</v>
      </c>
      <c r="E21" s="13">
        <f t="shared" si="0"/>
        <v>16688.8</v>
      </c>
      <c r="F21" s="94"/>
      <c r="G21" s="94"/>
      <c r="H21" s="24"/>
      <c r="I21" s="29"/>
      <c r="J21" s="37"/>
    </row>
    <row r="22" spans="1:10" ht="27.75" customHeight="1">
      <c r="A22" s="46" t="s">
        <v>5</v>
      </c>
      <c r="B22" s="53">
        <v>3221</v>
      </c>
      <c r="C22" s="47" t="s">
        <v>17</v>
      </c>
      <c r="D22" s="13">
        <v>4200</v>
      </c>
      <c r="E22" s="13">
        <f t="shared" si="0"/>
        <v>3360</v>
      </c>
      <c r="F22" s="101"/>
      <c r="G22" s="101"/>
      <c r="H22" s="24"/>
      <c r="I22" s="23"/>
      <c r="J22" s="37"/>
    </row>
    <row r="23" spans="1:10" ht="27.75" customHeight="1">
      <c r="A23" s="46" t="s">
        <v>6</v>
      </c>
      <c r="B23" s="53">
        <v>3221</v>
      </c>
      <c r="C23" s="47" t="s">
        <v>99</v>
      </c>
      <c r="D23" s="13">
        <v>1000</v>
      </c>
      <c r="E23" s="13">
        <f t="shared" si="0"/>
        <v>800</v>
      </c>
      <c r="F23" s="94"/>
      <c r="G23" s="94"/>
      <c r="H23" s="24"/>
      <c r="I23" s="29"/>
      <c r="J23" s="37"/>
    </row>
    <row r="24" spans="1:10" ht="27.75" customHeight="1">
      <c r="A24" s="46" t="s">
        <v>7</v>
      </c>
      <c r="B24" s="53">
        <v>3222</v>
      </c>
      <c r="C24" s="47" t="s">
        <v>31</v>
      </c>
      <c r="D24" s="13">
        <v>13900</v>
      </c>
      <c r="E24" s="13">
        <f>D24-(D24*5%)</f>
        <v>13205</v>
      </c>
      <c r="F24" s="94"/>
      <c r="G24" s="94"/>
      <c r="H24" s="30"/>
      <c r="I24" s="29"/>
      <c r="J24" s="38"/>
    </row>
    <row r="25" spans="1:10" ht="27.75" customHeight="1">
      <c r="A25" s="46" t="s">
        <v>8</v>
      </c>
      <c r="B25" s="53">
        <v>3222</v>
      </c>
      <c r="C25" s="47" t="s">
        <v>100</v>
      </c>
      <c r="D25" s="13">
        <v>54000</v>
      </c>
      <c r="E25" s="13">
        <f>D25-(D25*20%)</f>
        <v>43200</v>
      </c>
      <c r="F25" s="96"/>
      <c r="G25" s="97"/>
      <c r="H25" s="30"/>
      <c r="I25" s="29"/>
      <c r="J25" s="38"/>
    </row>
    <row r="26" spans="1:10" ht="27.75" customHeight="1">
      <c r="A26" s="46" t="s">
        <v>9</v>
      </c>
      <c r="B26" s="53">
        <v>3222</v>
      </c>
      <c r="C26" s="47" t="s">
        <v>101</v>
      </c>
      <c r="D26" s="13">
        <v>9000</v>
      </c>
      <c r="E26" s="13">
        <f>D26-(D26*5%)</f>
        <v>8550</v>
      </c>
      <c r="F26" s="94"/>
      <c r="G26" s="94"/>
      <c r="H26" s="24"/>
      <c r="I26" s="29"/>
      <c r="J26" s="37"/>
    </row>
    <row r="27" spans="1:10" ht="27.75" customHeight="1">
      <c r="A27" s="46" t="s">
        <v>35</v>
      </c>
      <c r="B27" s="53">
        <v>3222</v>
      </c>
      <c r="C27" s="47" t="s">
        <v>102</v>
      </c>
      <c r="D27" s="13">
        <v>9500</v>
      </c>
      <c r="E27" s="13">
        <f>D27-(D27*20%)</f>
        <v>7600</v>
      </c>
      <c r="F27" s="96"/>
      <c r="G27" s="97"/>
      <c r="H27" s="24"/>
      <c r="I27" s="29"/>
      <c r="J27" s="37"/>
    </row>
    <row r="28" spans="1:10" ht="27.75" customHeight="1">
      <c r="A28" s="46" t="s">
        <v>42</v>
      </c>
      <c r="B28" s="53">
        <v>3222</v>
      </c>
      <c r="C28" s="47" t="s">
        <v>18</v>
      </c>
      <c r="D28" s="13">
        <v>16000</v>
      </c>
      <c r="E28" s="13">
        <f t="shared" si="0"/>
        <v>12800</v>
      </c>
      <c r="F28" s="94"/>
      <c r="G28" s="94"/>
      <c r="H28" s="24"/>
      <c r="I28" s="29"/>
      <c r="J28" s="37"/>
    </row>
    <row r="29" spans="1:10" ht="27.75" customHeight="1">
      <c r="A29" s="46" t="s">
        <v>43</v>
      </c>
      <c r="B29" s="53">
        <v>3222</v>
      </c>
      <c r="C29" s="47" t="s">
        <v>67</v>
      </c>
      <c r="D29" s="13">
        <v>5000</v>
      </c>
      <c r="E29" s="13">
        <f t="shared" si="0"/>
        <v>4000</v>
      </c>
      <c r="F29" s="94"/>
      <c r="G29" s="94"/>
      <c r="H29" s="24"/>
      <c r="I29" s="29"/>
      <c r="J29" s="37"/>
    </row>
    <row r="30" spans="1:10" ht="27.75" customHeight="1">
      <c r="A30" s="46" t="s">
        <v>44</v>
      </c>
      <c r="B30" s="53">
        <v>3222</v>
      </c>
      <c r="C30" s="47" t="s">
        <v>103</v>
      </c>
      <c r="D30" s="13">
        <v>3500</v>
      </c>
      <c r="E30" s="13">
        <f t="shared" si="0"/>
        <v>2800</v>
      </c>
      <c r="F30" s="96"/>
      <c r="G30" s="97"/>
      <c r="H30" s="24"/>
      <c r="I30" s="29"/>
      <c r="J30" s="37"/>
    </row>
    <row r="31" spans="1:10" ht="27.75" customHeight="1">
      <c r="A31" s="46" t="s">
        <v>45</v>
      </c>
      <c r="B31" s="53">
        <v>3222</v>
      </c>
      <c r="C31" s="47" t="s">
        <v>104</v>
      </c>
      <c r="D31" s="13">
        <v>4000</v>
      </c>
      <c r="E31" s="13">
        <f t="shared" si="0"/>
        <v>3200</v>
      </c>
      <c r="F31" s="96"/>
      <c r="G31" s="97"/>
      <c r="H31" s="24"/>
      <c r="I31" s="29"/>
      <c r="J31" s="37"/>
    </row>
    <row r="32" spans="1:10" ht="27.75" customHeight="1">
      <c r="A32" s="46" t="s">
        <v>46</v>
      </c>
      <c r="B32" s="53">
        <v>3222</v>
      </c>
      <c r="C32" s="47" t="s">
        <v>105</v>
      </c>
      <c r="D32" s="13">
        <v>48000</v>
      </c>
      <c r="E32" s="13">
        <f t="shared" si="0"/>
        <v>38400</v>
      </c>
      <c r="F32" s="96"/>
      <c r="G32" s="97"/>
      <c r="H32" s="24"/>
      <c r="I32" s="29"/>
      <c r="J32" s="37"/>
    </row>
    <row r="33" spans="1:10" ht="27.75" customHeight="1">
      <c r="A33" s="46" t="s">
        <v>132</v>
      </c>
      <c r="B33" s="53">
        <v>3222</v>
      </c>
      <c r="C33" s="47" t="s">
        <v>106</v>
      </c>
      <c r="D33" s="13">
        <v>1450</v>
      </c>
      <c r="E33" s="13">
        <f t="shared" si="0"/>
        <v>1160</v>
      </c>
      <c r="F33" s="96"/>
      <c r="G33" s="97"/>
      <c r="H33" s="24"/>
      <c r="I33" s="29"/>
      <c r="J33" s="37"/>
    </row>
    <row r="34" spans="1:10" ht="27.75" customHeight="1">
      <c r="A34" s="46" t="s">
        <v>133</v>
      </c>
      <c r="B34" s="53">
        <v>3223</v>
      </c>
      <c r="C34" s="47" t="s">
        <v>19</v>
      </c>
      <c r="D34" s="13">
        <v>65500</v>
      </c>
      <c r="E34" s="13">
        <f t="shared" si="0"/>
        <v>52400</v>
      </c>
      <c r="F34" s="94"/>
      <c r="G34" s="94"/>
      <c r="H34" s="30"/>
      <c r="I34" s="29"/>
      <c r="J34" s="38"/>
    </row>
    <row r="35" spans="1:10" ht="27.75" customHeight="1">
      <c r="A35" s="46" t="s">
        <v>134</v>
      </c>
      <c r="B35" s="53">
        <v>3223</v>
      </c>
      <c r="C35" s="47" t="s">
        <v>20</v>
      </c>
      <c r="D35" s="13">
        <v>98000</v>
      </c>
      <c r="E35" s="13">
        <f t="shared" si="0"/>
        <v>78400</v>
      </c>
      <c r="F35" s="109" t="s">
        <v>125</v>
      </c>
      <c r="G35" s="94"/>
      <c r="H35" s="56" t="s">
        <v>128</v>
      </c>
      <c r="I35" s="55" t="s">
        <v>126</v>
      </c>
      <c r="J35" s="54" t="s">
        <v>127</v>
      </c>
    </row>
    <row r="36" spans="1:12" ht="27.75" customHeight="1">
      <c r="A36" s="46" t="s">
        <v>47</v>
      </c>
      <c r="B36" s="53">
        <v>3223</v>
      </c>
      <c r="C36" s="47" t="s">
        <v>107</v>
      </c>
      <c r="D36" s="13">
        <v>1330</v>
      </c>
      <c r="E36" s="13">
        <f t="shared" si="0"/>
        <v>1064</v>
      </c>
      <c r="F36" s="93"/>
      <c r="G36" s="93"/>
      <c r="H36" s="24"/>
      <c r="I36" s="48"/>
      <c r="J36" s="37"/>
      <c r="K36" s="8"/>
      <c r="L36" s="8"/>
    </row>
    <row r="37" spans="1:12" ht="27.75" customHeight="1">
      <c r="A37" s="46" t="s">
        <v>48</v>
      </c>
      <c r="B37" s="53">
        <v>3224</v>
      </c>
      <c r="C37" s="47" t="s">
        <v>108</v>
      </c>
      <c r="D37" s="13">
        <v>6280</v>
      </c>
      <c r="E37" s="13">
        <f t="shared" si="0"/>
        <v>5024</v>
      </c>
      <c r="F37" s="108"/>
      <c r="G37" s="108"/>
      <c r="H37" s="24"/>
      <c r="I37" s="49"/>
      <c r="J37" s="37"/>
      <c r="K37" s="8"/>
      <c r="L37" s="8"/>
    </row>
    <row r="38" spans="1:12" ht="27.75" customHeight="1">
      <c r="A38" s="46" t="s">
        <v>49</v>
      </c>
      <c r="B38" s="53">
        <v>3225</v>
      </c>
      <c r="C38" s="47" t="s">
        <v>21</v>
      </c>
      <c r="D38" s="13">
        <v>5000</v>
      </c>
      <c r="E38" s="13">
        <f t="shared" si="0"/>
        <v>4000</v>
      </c>
      <c r="F38" s="93"/>
      <c r="G38" s="93"/>
      <c r="H38" s="24"/>
      <c r="I38" s="48"/>
      <c r="J38" s="37"/>
      <c r="K38" s="8"/>
      <c r="L38" s="8"/>
    </row>
    <row r="39" spans="1:12" ht="27.75" customHeight="1">
      <c r="A39" s="52" t="s">
        <v>50</v>
      </c>
      <c r="B39" s="53">
        <v>3227</v>
      </c>
      <c r="C39" s="47" t="s">
        <v>109</v>
      </c>
      <c r="D39" s="13">
        <v>1100</v>
      </c>
      <c r="E39" s="13">
        <f t="shared" si="0"/>
        <v>880</v>
      </c>
      <c r="F39" s="119"/>
      <c r="G39" s="93"/>
      <c r="H39" s="32"/>
      <c r="I39" s="50"/>
      <c r="J39" s="91"/>
      <c r="K39" s="8"/>
      <c r="L39" s="8"/>
    </row>
    <row r="40" spans="1:12" ht="27.75" customHeight="1">
      <c r="A40" s="83" t="s">
        <v>51</v>
      </c>
      <c r="B40" s="78">
        <v>323</v>
      </c>
      <c r="C40" s="79" t="s">
        <v>39</v>
      </c>
      <c r="D40" s="80">
        <f>SUM(D41:D63)</f>
        <v>148100</v>
      </c>
      <c r="E40" s="80">
        <f>SUM(E41:E63)</f>
        <v>127099</v>
      </c>
      <c r="F40" s="95" t="s">
        <v>125</v>
      </c>
      <c r="G40" s="95"/>
      <c r="H40" s="68"/>
      <c r="I40" s="81"/>
      <c r="J40" s="74"/>
      <c r="K40" s="8"/>
      <c r="L40" s="8"/>
    </row>
    <row r="41" spans="1:12" ht="27.75" customHeight="1">
      <c r="A41" s="82" t="s">
        <v>11</v>
      </c>
      <c r="B41" s="53">
        <v>3231</v>
      </c>
      <c r="C41" s="47" t="s">
        <v>22</v>
      </c>
      <c r="D41" s="13">
        <v>12500</v>
      </c>
      <c r="E41" s="13">
        <f t="shared" si="0"/>
        <v>10000</v>
      </c>
      <c r="F41" s="108"/>
      <c r="G41" s="108"/>
      <c r="H41" s="24"/>
      <c r="I41" s="23"/>
      <c r="J41" s="40"/>
      <c r="K41" s="8"/>
      <c r="L41" s="8"/>
    </row>
    <row r="42" spans="1:12" ht="27.75" customHeight="1">
      <c r="A42" s="46" t="s">
        <v>12</v>
      </c>
      <c r="B42" s="53">
        <v>3231</v>
      </c>
      <c r="C42" s="47" t="s">
        <v>23</v>
      </c>
      <c r="D42" s="13">
        <v>1700</v>
      </c>
      <c r="E42" s="13">
        <v>1700</v>
      </c>
      <c r="F42" s="93"/>
      <c r="G42" s="93"/>
      <c r="H42" s="24"/>
      <c r="I42" s="29"/>
      <c r="J42" s="37"/>
      <c r="K42" s="8"/>
      <c r="L42" s="8"/>
    </row>
    <row r="43" spans="1:12" ht="27.75" customHeight="1">
      <c r="A43" s="46" t="s">
        <v>13</v>
      </c>
      <c r="B43" s="53">
        <v>3231</v>
      </c>
      <c r="C43" s="47" t="s">
        <v>111</v>
      </c>
      <c r="D43" s="13">
        <v>1500</v>
      </c>
      <c r="E43" s="13">
        <f t="shared" si="0"/>
        <v>1200</v>
      </c>
      <c r="F43" s="93"/>
      <c r="G43" s="93"/>
      <c r="H43" s="24"/>
      <c r="I43" s="29"/>
      <c r="J43" s="37"/>
      <c r="K43" s="8"/>
      <c r="L43" s="8"/>
    </row>
    <row r="44" spans="1:12" ht="27.75" customHeight="1">
      <c r="A44" s="46" t="s">
        <v>14</v>
      </c>
      <c r="B44" s="53">
        <v>3232</v>
      </c>
      <c r="C44" s="47" t="s">
        <v>112</v>
      </c>
      <c r="D44" s="13">
        <v>48670</v>
      </c>
      <c r="E44" s="13">
        <f t="shared" si="0"/>
        <v>38936</v>
      </c>
      <c r="F44" s="98"/>
      <c r="G44" s="97"/>
      <c r="H44" s="24"/>
      <c r="I44" s="29"/>
      <c r="J44" s="37"/>
      <c r="K44" s="8"/>
      <c r="L44" s="8"/>
    </row>
    <row r="45" spans="1:12" ht="27.75" customHeight="1">
      <c r="A45" s="46" t="s">
        <v>34</v>
      </c>
      <c r="B45" s="53">
        <v>3233</v>
      </c>
      <c r="C45" s="47" t="s">
        <v>113</v>
      </c>
      <c r="D45" s="13">
        <v>960</v>
      </c>
      <c r="E45" s="13">
        <v>960</v>
      </c>
      <c r="F45" s="98"/>
      <c r="G45" s="97"/>
      <c r="H45" s="24"/>
      <c r="I45" s="29"/>
      <c r="J45" s="37"/>
      <c r="K45" s="8"/>
      <c r="L45" s="8"/>
    </row>
    <row r="46" spans="1:12" ht="27.75" customHeight="1">
      <c r="A46" s="46" t="s">
        <v>15</v>
      </c>
      <c r="B46" s="53">
        <v>3233</v>
      </c>
      <c r="C46" s="47" t="s">
        <v>114</v>
      </c>
      <c r="D46" s="13">
        <v>1250</v>
      </c>
      <c r="E46" s="13">
        <f t="shared" si="0"/>
        <v>1000</v>
      </c>
      <c r="F46" s="98"/>
      <c r="G46" s="97"/>
      <c r="H46" s="24"/>
      <c r="I46" s="29"/>
      <c r="J46" s="37"/>
      <c r="K46" s="8"/>
      <c r="L46" s="8"/>
    </row>
    <row r="47" spans="1:11" ht="27.75" customHeight="1">
      <c r="A47" s="46" t="s">
        <v>135</v>
      </c>
      <c r="B47" s="53">
        <v>3234</v>
      </c>
      <c r="C47" s="47" t="s">
        <v>26</v>
      </c>
      <c r="D47" s="13">
        <v>12500</v>
      </c>
      <c r="E47" s="13">
        <f>D47-(D47*13%)</f>
        <v>10875</v>
      </c>
      <c r="F47" s="101"/>
      <c r="G47" s="101"/>
      <c r="H47" s="33"/>
      <c r="I47" s="33"/>
      <c r="J47" s="37"/>
      <c r="K47" s="8"/>
    </row>
    <row r="48" spans="1:11" ht="27.75" customHeight="1">
      <c r="A48" s="46" t="s">
        <v>136</v>
      </c>
      <c r="B48" s="53">
        <v>3234</v>
      </c>
      <c r="C48" s="47" t="s">
        <v>27</v>
      </c>
      <c r="D48" s="13">
        <v>3816</v>
      </c>
      <c r="E48" s="13">
        <f t="shared" si="0"/>
        <v>3052.8</v>
      </c>
      <c r="F48" s="94"/>
      <c r="G48" s="94"/>
      <c r="H48" s="31"/>
      <c r="I48" s="31"/>
      <c r="J48" s="37"/>
      <c r="K48" s="8"/>
    </row>
    <row r="49" spans="1:11" ht="27.75" customHeight="1">
      <c r="A49" s="46" t="s">
        <v>137</v>
      </c>
      <c r="B49" s="53">
        <v>3234</v>
      </c>
      <c r="C49" s="47" t="s">
        <v>68</v>
      </c>
      <c r="D49" s="13">
        <v>1250</v>
      </c>
      <c r="E49" s="13">
        <f t="shared" si="0"/>
        <v>1000</v>
      </c>
      <c r="F49" s="96"/>
      <c r="G49" s="97"/>
      <c r="H49" s="31"/>
      <c r="I49" s="31"/>
      <c r="J49" s="37"/>
      <c r="K49" s="8"/>
    </row>
    <row r="50" spans="1:11" ht="27.75" customHeight="1">
      <c r="A50" s="46" t="s">
        <v>138</v>
      </c>
      <c r="B50" s="53">
        <v>3234</v>
      </c>
      <c r="C50" s="47" t="s">
        <v>69</v>
      </c>
      <c r="D50" s="13">
        <v>4250</v>
      </c>
      <c r="E50" s="13">
        <f t="shared" si="0"/>
        <v>3400</v>
      </c>
      <c r="F50" s="96"/>
      <c r="G50" s="97"/>
      <c r="H50" s="31"/>
      <c r="I50" s="31"/>
      <c r="J50" s="37"/>
      <c r="K50" s="8"/>
    </row>
    <row r="51" spans="1:11" ht="27.75" customHeight="1">
      <c r="A51" s="46" t="s">
        <v>139</v>
      </c>
      <c r="B51" s="53">
        <v>3234</v>
      </c>
      <c r="C51" s="47" t="s">
        <v>30</v>
      </c>
      <c r="D51" s="13">
        <v>5060</v>
      </c>
      <c r="E51" s="13">
        <v>5060</v>
      </c>
      <c r="F51" s="96"/>
      <c r="G51" s="97"/>
      <c r="H51" s="31"/>
      <c r="I51" s="31"/>
      <c r="J51" s="37"/>
      <c r="K51" s="8"/>
    </row>
    <row r="52" spans="1:11" ht="27.75" customHeight="1">
      <c r="A52" s="46" t="s">
        <v>140</v>
      </c>
      <c r="B52" s="53">
        <v>3235</v>
      </c>
      <c r="C52" s="47" t="s">
        <v>115</v>
      </c>
      <c r="D52" s="13">
        <v>564</v>
      </c>
      <c r="E52" s="13">
        <f t="shared" si="0"/>
        <v>451.2</v>
      </c>
      <c r="F52" s="96"/>
      <c r="G52" s="97"/>
      <c r="H52" s="31"/>
      <c r="I52" s="31"/>
      <c r="J52" s="37"/>
      <c r="K52" s="8"/>
    </row>
    <row r="53" spans="1:11" ht="27.75" customHeight="1">
      <c r="A53" s="46" t="s">
        <v>141</v>
      </c>
      <c r="B53" s="53">
        <v>3236</v>
      </c>
      <c r="C53" s="47" t="s">
        <v>116</v>
      </c>
      <c r="D53" s="13">
        <v>4500</v>
      </c>
      <c r="E53" s="13">
        <v>4500</v>
      </c>
      <c r="F53" s="96"/>
      <c r="G53" s="97"/>
      <c r="H53" s="31"/>
      <c r="I53" s="31"/>
      <c r="J53" s="37"/>
      <c r="K53" s="8"/>
    </row>
    <row r="54" spans="1:11" ht="27.75" customHeight="1">
      <c r="A54" s="46" t="s">
        <v>72</v>
      </c>
      <c r="B54" s="53">
        <v>3236</v>
      </c>
      <c r="C54" s="47" t="s">
        <v>117</v>
      </c>
      <c r="D54" s="13">
        <v>7500</v>
      </c>
      <c r="E54" s="13">
        <f t="shared" si="0"/>
        <v>6000</v>
      </c>
      <c r="F54" s="96"/>
      <c r="G54" s="97"/>
      <c r="H54" s="31"/>
      <c r="I54" s="31"/>
      <c r="J54" s="37"/>
      <c r="K54" s="8"/>
    </row>
    <row r="55" spans="1:11" ht="27.75" customHeight="1">
      <c r="A55" s="46" t="s">
        <v>73</v>
      </c>
      <c r="B55" s="53">
        <v>3237</v>
      </c>
      <c r="C55" s="47" t="s">
        <v>118</v>
      </c>
      <c r="D55" s="13">
        <v>1500</v>
      </c>
      <c r="E55" s="13">
        <v>1500</v>
      </c>
      <c r="F55" s="96"/>
      <c r="G55" s="97"/>
      <c r="H55" s="31"/>
      <c r="I55" s="31"/>
      <c r="J55" s="37"/>
      <c r="K55" s="8"/>
    </row>
    <row r="56" spans="1:11" ht="27.75" customHeight="1">
      <c r="A56" s="46" t="s">
        <v>74</v>
      </c>
      <c r="B56" s="53">
        <v>3237</v>
      </c>
      <c r="C56" s="47" t="s">
        <v>119</v>
      </c>
      <c r="D56" s="13">
        <v>1000</v>
      </c>
      <c r="E56" s="13">
        <f t="shared" si="0"/>
        <v>800</v>
      </c>
      <c r="F56" s="96"/>
      <c r="G56" s="97"/>
      <c r="H56" s="31"/>
      <c r="I56" s="31"/>
      <c r="J56" s="37"/>
      <c r="K56" s="8"/>
    </row>
    <row r="57" spans="1:11" ht="27.75" customHeight="1">
      <c r="A57" s="46" t="s">
        <v>75</v>
      </c>
      <c r="B57" s="53">
        <v>3238</v>
      </c>
      <c r="C57" s="47" t="s">
        <v>71</v>
      </c>
      <c r="D57" s="13">
        <v>5525</v>
      </c>
      <c r="E57" s="13">
        <f t="shared" si="0"/>
        <v>4420</v>
      </c>
      <c r="F57" s="96"/>
      <c r="G57" s="97"/>
      <c r="H57" s="31"/>
      <c r="I57" s="31"/>
      <c r="J57" s="37"/>
      <c r="K57" s="8"/>
    </row>
    <row r="58" spans="1:11" ht="27.75" customHeight="1">
      <c r="A58" s="46" t="s">
        <v>76</v>
      </c>
      <c r="B58" s="53">
        <v>3239</v>
      </c>
      <c r="C58" s="47" t="s">
        <v>120</v>
      </c>
      <c r="D58" s="13">
        <v>500</v>
      </c>
      <c r="E58" s="13">
        <f t="shared" si="0"/>
        <v>400</v>
      </c>
      <c r="F58" s="96"/>
      <c r="G58" s="97"/>
      <c r="H58" s="31"/>
      <c r="I58" s="31"/>
      <c r="J58" s="37"/>
      <c r="K58" s="8"/>
    </row>
    <row r="59" spans="1:11" ht="27.75" customHeight="1">
      <c r="A59" s="46" t="s">
        <v>77</v>
      </c>
      <c r="B59" s="53">
        <v>3239</v>
      </c>
      <c r="C59" s="47" t="s">
        <v>121</v>
      </c>
      <c r="D59" s="13">
        <v>300</v>
      </c>
      <c r="E59" s="13">
        <f t="shared" si="0"/>
        <v>240</v>
      </c>
      <c r="F59" s="96"/>
      <c r="G59" s="97"/>
      <c r="H59" s="31"/>
      <c r="I59" s="31"/>
      <c r="J59" s="37"/>
      <c r="K59" s="8"/>
    </row>
    <row r="60" spans="1:11" ht="27.75" customHeight="1">
      <c r="A60" s="46" t="s">
        <v>78</v>
      </c>
      <c r="B60" s="53">
        <v>3239</v>
      </c>
      <c r="C60" s="47" t="s">
        <v>122</v>
      </c>
      <c r="D60" s="13">
        <v>200</v>
      </c>
      <c r="E60" s="13">
        <f t="shared" si="0"/>
        <v>160</v>
      </c>
      <c r="F60" s="96"/>
      <c r="G60" s="97"/>
      <c r="H60" s="31"/>
      <c r="I60" s="31"/>
      <c r="J60" s="37"/>
      <c r="K60" s="8"/>
    </row>
    <row r="61" spans="1:11" ht="27.75" customHeight="1">
      <c r="A61" s="46" t="s">
        <v>79</v>
      </c>
      <c r="B61" s="53">
        <v>3239</v>
      </c>
      <c r="C61" s="47" t="s">
        <v>70</v>
      </c>
      <c r="D61" s="13">
        <v>4355</v>
      </c>
      <c r="E61" s="13">
        <f t="shared" si="0"/>
        <v>3484</v>
      </c>
      <c r="F61" s="96"/>
      <c r="G61" s="97"/>
      <c r="H61" s="31"/>
      <c r="I61" s="31"/>
      <c r="J61" s="37"/>
      <c r="K61" s="8"/>
    </row>
    <row r="62" spans="1:11" ht="27.75" customHeight="1">
      <c r="A62" s="46" t="s">
        <v>80</v>
      </c>
      <c r="B62" s="53">
        <v>3239</v>
      </c>
      <c r="C62" s="47" t="s">
        <v>123</v>
      </c>
      <c r="D62" s="13">
        <v>3700</v>
      </c>
      <c r="E62" s="13">
        <f>D62-(D62*20%)</f>
        <v>2960</v>
      </c>
      <c r="F62" s="94"/>
      <c r="G62" s="94"/>
      <c r="H62" s="31"/>
      <c r="I62" s="31"/>
      <c r="J62" s="37"/>
      <c r="K62" s="8"/>
    </row>
    <row r="63" spans="1:11" ht="27.75" customHeight="1">
      <c r="A63" s="46" t="s">
        <v>142</v>
      </c>
      <c r="B63" s="53">
        <v>3239</v>
      </c>
      <c r="C63" s="47" t="s">
        <v>124</v>
      </c>
      <c r="D63" s="13">
        <v>25000</v>
      </c>
      <c r="E63" s="13">
        <v>25000</v>
      </c>
      <c r="F63" s="94"/>
      <c r="G63" s="94"/>
      <c r="H63" s="31"/>
      <c r="I63" s="31"/>
      <c r="J63" s="37"/>
      <c r="K63" s="8"/>
    </row>
    <row r="64" spans="1:11" ht="27.75" customHeight="1">
      <c r="A64" s="83" t="s">
        <v>52</v>
      </c>
      <c r="B64" s="78">
        <v>329</v>
      </c>
      <c r="C64" s="84" t="s">
        <v>38</v>
      </c>
      <c r="D64" s="80">
        <f>SUM(D65:D69)</f>
        <v>13100</v>
      </c>
      <c r="E64" s="80">
        <f>SUM(E65:E69)</f>
        <v>12100</v>
      </c>
      <c r="F64" s="95" t="s">
        <v>125</v>
      </c>
      <c r="G64" s="95"/>
      <c r="H64" s="81"/>
      <c r="I64" s="81"/>
      <c r="J64" s="92"/>
      <c r="K64" s="8"/>
    </row>
    <row r="65" spans="1:11" ht="27.75" customHeight="1">
      <c r="A65" s="51" t="s">
        <v>81</v>
      </c>
      <c r="B65" s="53">
        <v>3292</v>
      </c>
      <c r="C65" s="47" t="s">
        <v>82</v>
      </c>
      <c r="D65" s="13">
        <v>6300</v>
      </c>
      <c r="E65" s="13">
        <v>6300</v>
      </c>
      <c r="F65" s="93"/>
      <c r="G65" s="93"/>
      <c r="H65" s="29"/>
      <c r="I65" s="29"/>
      <c r="J65" s="35"/>
      <c r="K65" s="8"/>
    </row>
    <row r="66" spans="1:11" ht="27.75" customHeight="1">
      <c r="A66" s="46" t="s">
        <v>143</v>
      </c>
      <c r="B66" s="53">
        <v>3293</v>
      </c>
      <c r="C66" s="47" t="s">
        <v>28</v>
      </c>
      <c r="D66" s="13">
        <v>1500</v>
      </c>
      <c r="E66" s="13">
        <f t="shared" si="0"/>
        <v>1200</v>
      </c>
      <c r="F66" s="93"/>
      <c r="G66" s="93"/>
      <c r="H66" s="29"/>
      <c r="I66" s="29"/>
      <c r="J66" s="36"/>
      <c r="K66" s="8"/>
    </row>
    <row r="67" spans="1:11" ht="27.75" customHeight="1">
      <c r="A67" s="46" t="s">
        <v>144</v>
      </c>
      <c r="B67" s="53">
        <v>3294</v>
      </c>
      <c r="C67" s="47" t="s">
        <v>24</v>
      </c>
      <c r="D67" s="13">
        <v>1300</v>
      </c>
      <c r="E67" s="13">
        <v>1300</v>
      </c>
      <c r="F67" s="93"/>
      <c r="G67" s="93"/>
      <c r="H67" s="29"/>
      <c r="I67" s="29"/>
      <c r="J67" s="36"/>
      <c r="K67" s="8"/>
    </row>
    <row r="68" spans="1:11" ht="27.75" customHeight="1">
      <c r="A68" s="52" t="s">
        <v>145</v>
      </c>
      <c r="B68" s="53">
        <v>3295</v>
      </c>
      <c r="C68" s="47" t="s">
        <v>129</v>
      </c>
      <c r="D68" s="13">
        <v>500</v>
      </c>
      <c r="E68" s="13">
        <v>500</v>
      </c>
      <c r="F68" s="98"/>
      <c r="G68" s="97"/>
      <c r="H68" s="29"/>
      <c r="I68" s="29"/>
      <c r="J68" s="41"/>
      <c r="K68" s="8"/>
    </row>
    <row r="69" spans="1:11" ht="27.75" customHeight="1">
      <c r="A69" s="52" t="s">
        <v>146</v>
      </c>
      <c r="B69" s="53">
        <v>3299</v>
      </c>
      <c r="C69" s="47" t="s">
        <v>84</v>
      </c>
      <c r="D69" s="13">
        <v>3500</v>
      </c>
      <c r="E69" s="13">
        <f t="shared" si="0"/>
        <v>2800</v>
      </c>
      <c r="F69" s="93"/>
      <c r="G69" s="93"/>
      <c r="H69" s="24"/>
      <c r="I69" s="29"/>
      <c r="J69" s="39"/>
      <c r="K69" s="8"/>
    </row>
    <row r="70" spans="1:11" ht="27.75" customHeight="1">
      <c r="A70" s="83" t="s">
        <v>53</v>
      </c>
      <c r="B70" s="78">
        <v>343</v>
      </c>
      <c r="C70" s="79" t="s">
        <v>56</v>
      </c>
      <c r="D70" s="80">
        <f>SUM(D71)</f>
        <v>3300</v>
      </c>
      <c r="E70" s="80">
        <f>SUM(E71)</f>
        <v>3300</v>
      </c>
      <c r="F70" s="95" t="s">
        <v>125</v>
      </c>
      <c r="G70" s="95"/>
      <c r="H70" s="68"/>
      <c r="I70" s="69"/>
      <c r="J70" s="74"/>
      <c r="K70" s="8"/>
    </row>
    <row r="71" spans="1:11" ht="27.75" customHeight="1">
      <c r="A71" s="45" t="s">
        <v>147</v>
      </c>
      <c r="B71" s="53">
        <v>3431</v>
      </c>
      <c r="C71" s="47" t="s">
        <v>25</v>
      </c>
      <c r="D71" s="13">
        <v>3300</v>
      </c>
      <c r="E71" s="13">
        <v>3300</v>
      </c>
      <c r="F71" s="94"/>
      <c r="G71" s="94"/>
      <c r="H71" s="24"/>
      <c r="I71" s="24"/>
      <c r="J71" s="42"/>
      <c r="K71" s="8"/>
    </row>
    <row r="72" spans="1:11" ht="27.75" customHeight="1">
      <c r="A72" s="83" t="s">
        <v>54</v>
      </c>
      <c r="B72" s="78">
        <v>422</v>
      </c>
      <c r="C72" s="79" t="s">
        <v>57</v>
      </c>
      <c r="D72" s="80">
        <f>SUM(D73:D74)</f>
        <v>23500</v>
      </c>
      <c r="E72" s="80">
        <f>SUM(E73:E74)</f>
        <v>18800</v>
      </c>
      <c r="F72" s="95" t="s">
        <v>125</v>
      </c>
      <c r="G72" s="95"/>
      <c r="H72" s="68"/>
      <c r="I72" s="68"/>
      <c r="J72" s="74"/>
      <c r="K72" s="8"/>
    </row>
    <row r="73" spans="1:11" ht="27.75" customHeight="1">
      <c r="A73" s="87" t="s">
        <v>148</v>
      </c>
      <c r="B73" s="70">
        <v>4221</v>
      </c>
      <c r="C73" s="71" t="s">
        <v>36</v>
      </c>
      <c r="D73" s="13">
        <v>20000</v>
      </c>
      <c r="E73" s="13">
        <f t="shared" si="0"/>
        <v>16000</v>
      </c>
      <c r="F73" s="94"/>
      <c r="G73" s="94"/>
      <c r="H73" s="24"/>
      <c r="I73" s="24"/>
      <c r="J73" s="37"/>
      <c r="K73" s="8"/>
    </row>
    <row r="74" spans="1:11" ht="27.75" customHeight="1">
      <c r="A74" s="34" t="s">
        <v>149</v>
      </c>
      <c r="B74" s="70">
        <v>4226</v>
      </c>
      <c r="C74" s="71" t="s">
        <v>130</v>
      </c>
      <c r="D74" s="13">
        <v>3500</v>
      </c>
      <c r="E74" s="13">
        <f t="shared" si="0"/>
        <v>2800</v>
      </c>
      <c r="F74" s="96"/>
      <c r="G74" s="97"/>
      <c r="H74" s="24"/>
      <c r="I74" s="24"/>
      <c r="J74" s="42"/>
      <c r="K74" s="8"/>
    </row>
    <row r="75" spans="1:11" ht="27.75" customHeight="1">
      <c r="A75" s="83" t="s">
        <v>55</v>
      </c>
      <c r="B75" s="78">
        <v>424</v>
      </c>
      <c r="C75" s="79" t="s">
        <v>29</v>
      </c>
      <c r="D75" s="80">
        <v>3500</v>
      </c>
      <c r="E75" s="80">
        <f>E76</f>
        <v>3325</v>
      </c>
      <c r="F75" s="95" t="s">
        <v>125</v>
      </c>
      <c r="G75" s="95"/>
      <c r="H75" s="68"/>
      <c r="I75" s="68"/>
      <c r="J75" s="74"/>
      <c r="K75" s="8"/>
    </row>
    <row r="76" spans="1:11" ht="27.75" customHeight="1">
      <c r="A76" s="34" t="s">
        <v>150</v>
      </c>
      <c r="B76" s="70">
        <v>4241</v>
      </c>
      <c r="C76" s="71" t="s">
        <v>131</v>
      </c>
      <c r="D76" s="13">
        <v>3500</v>
      </c>
      <c r="E76" s="13">
        <f>D76-(D76*5%)</f>
        <v>3325</v>
      </c>
      <c r="F76" s="99"/>
      <c r="G76" s="99"/>
      <c r="H76" s="24"/>
      <c r="I76" s="72"/>
      <c r="J76" s="42"/>
      <c r="K76" s="8"/>
    </row>
    <row r="77" spans="1:10" ht="27.75" customHeight="1" thickBot="1">
      <c r="A77" s="89" t="s">
        <v>1</v>
      </c>
      <c r="B77" s="88"/>
      <c r="C77" s="62" t="s">
        <v>37</v>
      </c>
      <c r="D77" s="63">
        <f>D13+D40+D64+D70+D72+D75</f>
        <v>596921</v>
      </c>
      <c r="E77" s="64">
        <f>E13+E40+E64+E70+E72+E75</f>
        <v>494824.8</v>
      </c>
      <c r="F77" s="105"/>
      <c r="G77" s="105"/>
      <c r="H77" s="85"/>
      <c r="I77" s="86"/>
      <c r="J77" s="90"/>
    </row>
    <row r="78" spans="1:10" ht="27.75" customHeight="1">
      <c r="A78" s="14" t="s">
        <v>85</v>
      </c>
      <c r="B78" s="14"/>
      <c r="C78" s="14"/>
      <c r="D78" s="15"/>
      <c r="E78" s="15"/>
      <c r="F78" s="104"/>
      <c r="G78" s="104"/>
      <c r="H78" s="25"/>
      <c r="I78" s="26"/>
      <c r="J78" s="25"/>
    </row>
    <row r="79" spans="1:10" ht="27.75" customHeight="1">
      <c r="A79" s="16" t="s">
        <v>1</v>
      </c>
      <c r="B79" s="17"/>
      <c r="C79" s="18"/>
      <c r="D79" s="15"/>
      <c r="E79" s="15"/>
      <c r="F79" s="104"/>
      <c r="G79" s="104"/>
      <c r="H79" s="25"/>
      <c r="I79" s="26"/>
      <c r="J79" s="25"/>
    </row>
    <row r="80" spans="1:10" ht="27.75" customHeight="1">
      <c r="A80" s="116" t="s">
        <v>86</v>
      </c>
      <c r="B80" s="116"/>
      <c r="C80" s="19"/>
      <c r="D80" s="106" t="s">
        <v>87</v>
      </c>
      <c r="E80" s="106"/>
      <c r="F80" s="107"/>
      <c r="G80" s="107"/>
      <c r="H80" s="25"/>
      <c r="I80" s="26"/>
      <c r="J80" s="25"/>
    </row>
    <row r="81" spans="1:10" ht="27.75" customHeight="1">
      <c r="A81" s="20"/>
      <c r="B81" s="20"/>
      <c r="C81" s="21"/>
      <c r="D81" s="22"/>
      <c r="E81" s="22"/>
      <c r="F81" s="104"/>
      <c r="G81" s="104"/>
      <c r="H81" s="25"/>
      <c r="I81" s="26"/>
      <c r="J81" s="25"/>
    </row>
    <row r="82" spans="1:10" ht="27.75" customHeight="1">
      <c r="A82" s="114"/>
      <c r="B82" s="114"/>
      <c r="C82" s="10"/>
      <c r="D82" s="115"/>
      <c r="E82" s="115"/>
      <c r="F82" s="104"/>
      <c r="G82" s="104"/>
      <c r="H82" s="25"/>
      <c r="I82" s="26"/>
      <c r="J82" s="25"/>
    </row>
    <row r="83" spans="1:10" ht="27.75" customHeight="1">
      <c r="A83" s="11"/>
      <c r="B83" s="12"/>
      <c r="C83" s="9"/>
      <c r="D83" s="113"/>
      <c r="E83" s="113"/>
      <c r="F83" s="103"/>
      <c r="G83" s="103"/>
      <c r="H83" s="28"/>
      <c r="I83" s="27"/>
      <c r="J83" s="28"/>
    </row>
    <row r="91" ht="27.75" customHeight="1">
      <c r="E91" s="6" t="s">
        <v>154</v>
      </c>
    </row>
  </sheetData>
  <sheetProtection/>
  <mergeCells count="85">
    <mergeCell ref="A6:C6"/>
    <mergeCell ref="F50:G50"/>
    <mergeCell ref="F49:G49"/>
    <mergeCell ref="F44:G44"/>
    <mergeCell ref="F45:G45"/>
    <mergeCell ref="F46:G46"/>
    <mergeCell ref="F18:G18"/>
    <mergeCell ref="F22:G22"/>
    <mergeCell ref="F34:G34"/>
    <mergeCell ref="F56:G56"/>
    <mergeCell ref="F55:G55"/>
    <mergeCell ref="F54:G54"/>
    <mergeCell ref="F53:G53"/>
    <mergeCell ref="F52:G52"/>
    <mergeCell ref="F51:G51"/>
    <mergeCell ref="F74:G74"/>
    <mergeCell ref="F61:G61"/>
    <mergeCell ref="F60:G60"/>
    <mergeCell ref="F59:G59"/>
    <mergeCell ref="F58:G58"/>
    <mergeCell ref="F57:G57"/>
    <mergeCell ref="F62:G62"/>
    <mergeCell ref="D83:E83"/>
    <mergeCell ref="A82:B82"/>
    <mergeCell ref="D82:E82"/>
    <mergeCell ref="A80:B80"/>
    <mergeCell ref="F12:G12"/>
    <mergeCell ref="F13:G13"/>
    <mergeCell ref="F39:G39"/>
    <mergeCell ref="F17:G17"/>
    <mergeCell ref="F25:G25"/>
    <mergeCell ref="F36:G36"/>
    <mergeCell ref="A1:C1"/>
    <mergeCell ref="A2:C2"/>
    <mergeCell ref="A3:C3"/>
    <mergeCell ref="A4:C4"/>
    <mergeCell ref="A9:J9"/>
    <mergeCell ref="F21:G21"/>
    <mergeCell ref="F14:G14"/>
    <mergeCell ref="F15:G15"/>
    <mergeCell ref="A5:C5"/>
    <mergeCell ref="A10:J10"/>
    <mergeCell ref="F37:G37"/>
    <mergeCell ref="F38:G38"/>
    <mergeCell ref="F23:G23"/>
    <mergeCell ref="F24:G24"/>
    <mergeCell ref="F26:G26"/>
    <mergeCell ref="F28:G28"/>
    <mergeCell ref="F19:G19"/>
    <mergeCell ref="F20:G20"/>
    <mergeCell ref="F35:G35"/>
    <mergeCell ref="F77:G77"/>
    <mergeCell ref="D80:G80"/>
    <mergeCell ref="F29:G29"/>
    <mergeCell ref="F40:G40"/>
    <mergeCell ref="F65:G65"/>
    <mergeCell ref="F41:G41"/>
    <mergeCell ref="F30:G30"/>
    <mergeCell ref="F31:G31"/>
    <mergeCell ref="F32:G32"/>
    <mergeCell ref="F33:G33"/>
    <mergeCell ref="F83:G83"/>
    <mergeCell ref="F78:G78"/>
    <mergeCell ref="F79:G79"/>
    <mergeCell ref="F81:G81"/>
    <mergeCell ref="F82:G82"/>
    <mergeCell ref="A11:J11"/>
    <mergeCell ref="F48:G48"/>
    <mergeCell ref="F63:G63"/>
    <mergeCell ref="F70:G70"/>
    <mergeCell ref="F72:G72"/>
    <mergeCell ref="F66:G66"/>
    <mergeCell ref="F67:G67"/>
    <mergeCell ref="F43:G43"/>
    <mergeCell ref="F47:G47"/>
    <mergeCell ref="F16:G16"/>
    <mergeCell ref="F69:G69"/>
    <mergeCell ref="F73:G73"/>
    <mergeCell ref="F71:G71"/>
    <mergeCell ref="F64:G64"/>
    <mergeCell ref="F27:G27"/>
    <mergeCell ref="F68:G68"/>
    <mergeCell ref="F75:G75"/>
    <mergeCell ref="F76:G76"/>
    <mergeCell ref="F42:G42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85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2016-12-29T07:41:24Z</cp:lastPrinted>
  <dcterms:created xsi:type="dcterms:W3CDTF">2010-05-25T06:42:29Z</dcterms:created>
  <dcterms:modified xsi:type="dcterms:W3CDTF">2016-12-29T07:43:11Z</dcterms:modified>
  <cp:category/>
  <cp:version/>
  <cp:contentType/>
  <cp:contentStatus/>
</cp:coreProperties>
</file>