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Prihodi i rashodi po izvorima" sheetId="2" r:id="rId6"/>
    <sheet name="Račun financiranja po izvorima" sheetId="8" r:id="rId7"/>
    <sheet name="List1" sheetId="9" r:id="rId8"/>
  </sheets>
  <definedNames>
    <definedName name="_xlnm.Print_Area" localSheetId="5">'Prihodi i rashodi po izvorima'!$A$1:$E$56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7" l="1"/>
  <c r="F63" i="7" s="1"/>
  <c r="G55" i="7"/>
  <c r="G63" i="7" s="1"/>
  <c r="E55" i="7"/>
  <c r="E63" i="7" s="1"/>
  <c r="G28" i="1" l="1"/>
  <c r="C51" i="2" l="1"/>
  <c r="C49" i="2"/>
  <c r="C48" i="2"/>
  <c r="C46" i="2"/>
  <c r="C45" i="2"/>
  <c r="C43" i="2"/>
  <c r="C41" i="2"/>
  <c r="C33" i="2"/>
  <c r="C32" i="2"/>
  <c r="C31" i="2"/>
  <c r="C30" i="2"/>
  <c r="C29" i="2"/>
  <c r="C28" i="2"/>
  <c r="C27" i="2"/>
  <c r="C26" i="2" s="1"/>
  <c r="C25" i="2" s="1"/>
  <c r="C22" i="2"/>
  <c r="C20" i="2"/>
  <c r="C19" i="2"/>
  <c r="C17" i="2"/>
  <c r="C16" i="2"/>
  <c r="C14" i="2"/>
  <c r="C12" i="2"/>
  <c r="D26" i="2"/>
  <c r="D25" i="2" s="1"/>
  <c r="B26" i="2"/>
  <c r="B25" i="2" s="1"/>
  <c r="C13" i="5" l="1"/>
  <c r="C12" i="5"/>
  <c r="F152" i="3"/>
  <c r="F135" i="3"/>
  <c r="F155" i="3"/>
  <c r="F154" i="3"/>
  <c r="F153" i="3"/>
  <c r="F134" i="3"/>
  <c r="F133" i="3"/>
  <c r="F129" i="3"/>
  <c r="F128" i="3"/>
  <c r="F123" i="3"/>
  <c r="F122" i="3"/>
  <c r="F117" i="3"/>
  <c r="F116" i="3"/>
  <c r="F115" i="3"/>
  <c r="F114" i="3"/>
  <c r="F113" i="3"/>
  <c r="F112" i="3"/>
  <c r="F111" i="3"/>
  <c r="F76" i="3"/>
  <c r="F75" i="3"/>
  <c r="F74" i="3"/>
  <c r="F73" i="3"/>
  <c r="F72" i="3"/>
  <c r="F54" i="3" l="1"/>
  <c r="F53" i="3"/>
  <c r="F52" i="3"/>
  <c r="F51" i="3"/>
  <c r="F50" i="3"/>
  <c r="F49" i="3"/>
  <c r="F48" i="3"/>
  <c r="F45" i="3"/>
  <c r="F44" i="3"/>
  <c r="F39" i="3"/>
  <c r="F38" i="3"/>
  <c r="F30" i="3"/>
  <c r="F26" i="3"/>
  <c r="F22" i="3"/>
  <c r="F21" i="3"/>
  <c r="G27" i="1" l="1"/>
  <c r="G13" i="1"/>
  <c r="G12" i="1"/>
  <c r="G9" i="1"/>
  <c r="E12" i="3"/>
  <c r="G12" i="3"/>
  <c r="F252" i="7"/>
  <c r="F12" i="3" l="1"/>
  <c r="G312" i="7"/>
  <c r="G311" i="7" s="1"/>
  <c r="F312" i="7"/>
  <c r="F311" i="7" s="1"/>
  <c r="G251" i="7"/>
  <c r="G244" i="7"/>
  <c r="G238" i="7"/>
  <c r="G233" i="7"/>
  <c r="F251" i="7"/>
  <c r="F244" i="7"/>
  <c r="F238" i="7"/>
  <c r="F233" i="7"/>
  <c r="E233" i="7"/>
  <c r="E238" i="7"/>
  <c r="E244" i="7"/>
  <c r="E251" i="7"/>
  <c r="E312" i="7"/>
  <c r="E311" i="7" s="1"/>
  <c r="G47" i="3"/>
  <c r="G46" i="3" s="1"/>
  <c r="G18" i="3"/>
  <c r="G15" i="3"/>
  <c r="F47" i="3"/>
  <c r="F46" i="3" s="1"/>
  <c r="F18" i="3"/>
  <c r="F15" i="3"/>
  <c r="F397" i="7" l="1"/>
  <c r="G397" i="7"/>
  <c r="E397" i="7"/>
  <c r="E380" i="7"/>
  <c r="G55" i="3"/>
  <c r="G136" i="3"/>
  <c r="F136" i="3"/>
  <c r="F60" i="3"/>
  <c r="F10" i="3"/>
  <c r="G439" i="7"/>
  <c r="F439" i="7"/>
  <c r="F380" i="7"/>
  <c r="G380" i="7"/>
  <c r="G451" i="7"/>
  <c r="F243" i="7"/>
  <c r="F242" i="7" s="1"/>
  <c r="G243" i="7"/>
  <c r="G242" i="7" s="1"/>
  <c r="G198" i="7"/>
  <c r="F166" i="7"/>
  <c r="G166" i="7"/>
  <c r="G112" i="7"/>
  <c r="G124" i="7" s="1"/>
  <c r="F198" i="7"/>
  <c r="G260" i="7"/>
  <c r="G323" i="7"/>
  <c r="G70" i="7"/>
  <c r="E70" i="7"/>
  <c r="F112" i="7"/>
  <c r="F124" i="7" s="1"/>
  <c r="F70" i="7"/>
  <c r="E439" i="7"/>
  <c r="E243" i="7"/>
  <c r="E242" i="7" s="1"/>
  <c r="E198" i="7"/>
  <c r="E130" i="7"/>
  <c r="E112" i="7"/>
  <c r="E124" i="7" s="1"/>
  <c r="F88" i="7"/>
  <c r="E88" i="7"/>
  <c r="G88" i="7"/>
  <c r="G10" i="3"/>
  <c r="D52" i="2"/>
  <c r="C52" i="2"/>
  <c r="B52" i="2"/>
  <c r="E260" i="7" l="1"/>
  <c r="F451" i="7"/>
  <c r="F9" i="7"/>
  <c r="F49" i="7" s="1"/>
  <c r="G9" i="7"/>
  <c r="G49" i="7" s="1"/>
  <c r="E451" i="7"/>
  <c r="E9" i="7"/>
  <c r="E49" i="7" s="1"/>
  <c r="G254" i="7"/>
  <c r="E254" i="7"/>
  <c r="F260" i="7"/>
  <c r="G60" i="3"/>
  <c r="G156" i="3" s="1"/>
  <c r="F156" i="3"/>
  <c r="F55" i="3"/>
  <c r="E106" i="7"/>
  <c r="E166" i="7"/>
  <c r="E192" i="7" s="1"/>
  <c r="G130" i="7"/>
  <c r="G192" i="7" s="1"/>
  <c r="G491" i="7"/>
  <c r="F323" i="7"/>
  <c r="F254" i="7"/>
  <c r="F130" i="7"/>
  <c r="F192" i="7" s="1"/>
  <c r="F106" i="7"/>
  <c r="G106" i="7"/>
  <c r="E323" i="7"/>
  <c r="D50" i="2"/>
  <c r="D47" i="2"/>
  <c r="D44" i="2"/>
  <c r="D42" i="2"/>
  <c r="D40" i="2"/>
  <c r="C50" i="2"/>
  <c r="C47" i="2"/>
  <c r="C44" i="2"/>
  <c r="C42" i="2"/>
  <c r="C40" i="2"/>
  <c r="D23" i="2"/>
  <c r="D21" i="2"/>
  <c r="D18" i="2"/>
  <c r="D15" i="2"/>
  <c r="D13" i="2"/>
  <c r="D11" i="2"/>
  <c r="G493" i="7" l="1"/>
  <c r="E491" i="7"/>
  <c r="E493" i="7" s="1"/>
  <c r="F491" i="7"/>
  <c r="F493" i="7" s="1"/>
  <c r="D39" i="2"/>
  <c r="C39" i="2"/>
  <c r="D10" i="2"/>
  <c r="B50" i="2"/>
  <c r="B47" i="2"/>
  <c r="B44" i="2"/>
  <c r="B42" i="2"/>
  <c r="B40" i="2"/>
  <c r="C23" i="2"/>
  <c r="B23" i="2"/>
  <c r="C21" i="2"/>
  <c r="B21" i="2"/>
  <c r="C18" i="2"/>
  <c r="B18" i="2"/>
  <c r="C15" i="2"/>
  <c r="B15" i="2"/>
  <c r="C13" i="2"/>
  <c r="B13" i="2"/>
  <c r="C11" i="2"/>
  <c r="B11" i="2"/>
  <c r="C10" i="2" l="1"/>
  <c r="B39" i="2"/>
  <c r="B10" i="2"/>
  <c r="F37" i="1"/>
  <c r="H21" i="1"/>
  <c r="G21" i="1"/>
  <c r="F21" i="1"/>
  <c r="H11" i="1"/>
  <c r="G11" i="1"/>
  <c r="F11" i="1"/>
  <c r="H8" i="1"/>
  <c r="G8" i="1"/>
  <c r="F8" i="1"/>
  <c r="G37" i="1" l="1"/>
  <c r="H34" i="1" s="1"/>
  <c r="H37" i="1" s="1"/>
  <c r="H14" i="1"/>
  <c r="H22" i="1" s="1"/>
  <c r="H28" i="1" s="1"/>
  <c r="H29" i="1" s="1"/>
  <c r="G14" i="1"/>
  <c r="F14" i="1"/>
  <c r="F22" i="1" s="1"/>
  <c r="F28" i="1" s="1"/>
  <c r="F29" i="1" s="1"/>
  <c r="G22" i="1" l="1"/>
  <c r="E47" i="3"/>
  <c r="E46" i="3"/>
  <c r="E18" i="3"/>
  <c r="E15" i="3"/>
  <c r="E136" i="3" l="1"/>
  <c r="E60" i="3" l="1"/>
  <c r="E156" i="3" s="1"/>
  <c r="E10" i="3"/>
  <c r="E55" i="3"/>
  <c r="D11" i="5" l="1"/>
  <c r="D10" i="5" s="1"/>
  <c r="C11" i="5"/>
  <c r="C10" i="5" s="1"/>
  <c r="B11" i="5"/>
  <c r="B10" i="5" s="1"/>
  <c r="G29" i="1"/>
</calcChain>
</file>

<file path=xl/sharedStrings.xml><?xml version="1.0" encoding="utf-8"?>
<sst xmlns="http://schemas.openxmlformats.org/spreadsheetml/2006/main" count="863" uniqueCount="226">
  <si>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</si>
  <si>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</si>
  <si>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</si>
  <si>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</si>
  <si>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</si>
  <si>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</si>
  <si>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</si>
  <si>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</si>
  <si>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</si>
  <si>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</si>
  <si>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</si>
  <si>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</si>
  <si>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</si>
  <si>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</si>
  <si>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</si>
  <si>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</si>
  <si>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</si>
  <si>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</si>
  <si>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</si>
  <si>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</si>
  <si>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</si>
  <si>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</si>
  <si>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</si>
  <si>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</si>
  <si>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</si>
  <si>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</si>
  <si>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</si>
  <si>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</si>
  <si>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</si>
  <si>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</si>
  <si>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</si>
  <si>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</si>
  <si>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</si>
  <si>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</si>
  <si>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</si>
  <si>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</si>
  <si>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</si>
  <si>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</si>
  <si>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</si>
  <si>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Naziv</t>
  </si>
  <si>
    <t>Plaće (bruto)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</si>
  <si>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</si>
  <si>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</si>
  <si>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</si>
  <si>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</si>
  <si>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</si>
  <si>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</si>
  <si>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</si>
  <si>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</si>
  <si>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</si>
  <si>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</si>
  <si>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</si>
  <si>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</si>
  <si>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</si>
  <si>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</si>
  <si>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</si>
  <si>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</si>
  <si>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Doprinos za mirovinsko osiguranje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</si>
  <si>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</si>
  <si>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</si>
  <si>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</si>
  <si>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</si>
  <si>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</si>
  <si>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</si>
  <si>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</si>
  <si>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</si>
  <si>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</si>
  <si>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</si>
  <si>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 upotrebu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</si>
  <si>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</si>
  <si>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</si>
  <si>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</si>
  <si>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</si>
  <si>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</si>
  <si>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</si>
  <si>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</si>
  <si>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Intelektualne i osobne usluge</t>
  </si>
  <si>
    <t>Računalne usluge</t>
  </si>
  <si>
    <t>Ostale usluge</t>
  </si>
  <si>
    <t>Naknada troškova osobama izvan radnog odnosa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</si>
  <si>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</si>
  <si>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</si>
  <si>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</si>
  <si>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</si>
  <si>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</si>
  <si>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</si>
  <si>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</si>
  <si>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</si>
  <si>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</si>
  <si>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</si>
  <si>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</si>
  <si>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</si>
  <si>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</si>
  <si>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</si>
  <si>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</si>
  <si>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</si>
  <si>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</si>
  <si>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</si>
  <si>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UKUPNO:</t>
  </si>
  <si>
    <t>09 Obrazovanje</t>
  </si>
  <si>
    <t>0912 Osnovno obrazovanje</t>
  </si>
  <si>
    <t>096 Dodatne usluge u obrazovanju</t>
  </si>
  <si>
    <t>098 Usluge obrazovanja koje nisu drugdje
svrstane</t>
  </si>
  <si>
    <t>Pomoći EU</t>
  </si>
  <si>
    <t>Nakn.trošk.osobama izvan radnog odnosa</t>
  </si>
  <si>
    <t>UKUPNO RASHODI</t>
  </si>
  <si>
    <t>Pomoći proračnskim korisnicma iz proračuna koji im nije nadležan</t>
  </si>
  <si>
    <t>Tekuće pomoći proraračnskim korisnicima iz proraučuna koji im nije nadležan</t>
  </si>
  <si>
    <t>Kapitalne pomoći proračunskim korisnicma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</si>
  <si>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</si>
  <si>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</si>
  <si>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</si>
  <si>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Prihodi po posebnim propisima</t>
  </si>
  <si>
    <t>Ostali nespomenuri prihodi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</si>
  <si>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</si>
  <si>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</si>
  <si>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</si>
  <si>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</si>
  <si>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</si>
  <si>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</si>
  <si>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</si>
  <si>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</si>
  <si>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</si>
  <si>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</si>
  <si>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</si>
  <si>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neifnancijske imovine</t>
  </si>
  <si>
    <t>UKUPNO PRIHODI</t>
  </si>
  <si>
    <t>PROGRAM 1013</t>
  </si>
  <si>
    <t>NAZIV PROGRAMA: ŠKOLSTVO</t>
  </si>
  <si>
    <t>Izvor financiranja 11</t>
  </si>
  <si>
    <t>Izvor financiranja 52</t>
  </si>
  <si>
    <t>Izvor financiranja 61</t>
  </si>
  <si>
    <t>Donacije</t>
  </si>
  <si>
    <t>Izvor financiranja 51</t>
  </si>
  <si>
    <t>Izvor financiranja 43</t>
  </si>
  <si>
    <t>Izvor financiranja 31</t>
  </si>
  <si>
    <t>Doprinos za zapošljavanje</t>
  </si>
  <si>
    <t>Prihodi od imovine</t>
  </si>
  <si>
    <t>Prihodi od financijske imovine</t>
  </si>
  <si>
    <t>Kamate na oročena sredstva i depozite po viđenju</t>
  </si>
  <si>
    <t>Izvor financiranja 044</t>
  </si>
  <si>
    <t>Decentralizirana sredstva</t>
  </si>
  <si>
    <t>Rezultat poslovanja</t>
  </si>
  <si>
    <t>RAZLIKA VIŠAK / MANJAK</t>
  </si>
  <si>
    <t>NAZIV AKTIVNOSTI:  Projekt Škole jednakih mogućnosti</t>
  </si>
  <si>
    <t>Aktivnost 1001T100117</t>
  </si>
  <si>
    <t>Aktivnost 1013A1001301</t>
  </si>
  <si>
    <t>Aktivnost 1013A101314</t>
  </si>
  <si>
    <t>Aktivnost A1013A101314</t>
  </si>
  <si>
    <t>NAZIV PROGRAMA: PROJEKT Erasmus+</t>
  </si>
  <si>
    <t>NAZIV PROGRAMA: PRODUŽENI BORAVAK</t>
  </si>
  <si>
    <t>NAZIV AKTIVNOSTI: Ostali izdaci za osnovne škole</t>
  </si>
  <si>
    <t>SVEUKUPNO RASHODI:</t>
  </si>
  <si>
    <t>Pomoći od međunarodnih organizacija te institucija i tijela EU</t>
  </si>
  <si>
    <t>Tekuće pomoći od institucija i tijela EU</t>
  </si>
  <si>
    <t>Negativne tečajne razlike</t>
  </si>
  <si>
    <t>Plan za 2024.</t>
  </si>
  <si>
    <t>B. RAČUN FINANCIRANJA PREMA IZVORIMA FINANCIRANJA</t>
  </si>
  <si>
    <t>Brojčana oznaka i naziv</t>
  </si>
  <si>
    <t>PRIMICI UKUPNO</t>
  </si>
  <si>
    <t>8 Namjenski primici od zaduživanja</t>
  </si>
  <si>
    <t xml:space="preserve">  81 Namjenski primici od zaduživanja</t>
  </si>
  <si>
    <t>IZDACI UKUPNO</t>
  </si>
  <si>
    <t>1 Opći prihodi i primici</t>
  </si>
  <si>
    <t xml:space="preserve">  11 Opći prihodi i primici</t>
  </si>
  <si>
    <t>3 Vlastiti prihodi</t>
  </si>
  <si>
    <t xml:space="preserve">  31 Vlastiti prihodi</t>
  </si>
  <si>
    <t>PRIHODI POSLOVANJA PREMA IZVORIMA FINANCIRANJA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</si>
  <si>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</si>
  <si>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</si>
  <si>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</si>
  <si>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</si>
  <si>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</si>
  <si>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</si>
  <si>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</si>
  <si>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</si>
  <si>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</si>
  <si>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</si>
  <si>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</si>
  <si>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</si>
  <si>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</si>
  <si>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</si>
  <si>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</si>
  <si>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</si>
  <si>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</si>
  <si>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</si>
  <si>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Ostali rashodi</t>
  </si>
  <si>
    <t>Tekuće donacije u naravi</t>
  </si>
  <si>
    <t>Aktivnost 1013A101343</t>
  </si>
  <si>
    <t>NAZIV AKTIVNOSTI: Građanski odgoj i obrazovanje</t>
  </si>
  <si>
    <t>31 Vlastiti prihodi</t>
  </si>
  <si>
    <t>44 Decentralizirana sredstva</t>
  </si>
  <si>
    <t xml:space="preserve">  51 Pomoći EU</t>
  </si>
  <si>
    <t>6 Donacije</t>
  </si>
  <si>
    <t xml:space="preserve">  61 Donacije</t>
  </si>
  <si>
    <t>7 Prihodi od nefinanc.imovine i nadokn.šteta s osnova osiguranja</t>
  </si>
  <si>
    <t xml:space="preserve">  71 Prihodi od nefinanc.
imovine i nadokn.šteta s 
osnova osiguranja</t>
  </si>
  <si>
    <t>92 'Rezultat poslovanja</t>
  </si>
  <si>
    <t>922 VIŠAK / MANJAK</t>
  </si>
  <si>
    <t>11 Opći prihodi i primici</t>
  </si>
  <si>
    <t>43 Ostali prihodi za posebne
 namjene</t>
  </si>
  <si>
    <t>51 Pomoći EU</t>
  </si>
  <si>
    <t>52 Ostale pomoći</t>
  </si>
  <si>
    <t>61 Donacije</t>
  </si>
  <si>
    <t>Antun Žulić</t>
  </si>
  <si>
    <t>Povećanje/smanjenje</t>
  </si>
  <si>
    <t>Novi plan 2024.</t>
  </si>
  <si>
    <t>IZMJENE I DOPUNE FINANCIJSKOG PLANA OSNOVNE ŠKOLE BELICA
ZA 2024. I PROJEKCIJA ZA 2025. I 2026. GODINU</t>
  </si>
  <si>
    <t>Novi plan za 2024.</t>
  </si>
  <si>
    <t>IZMJENE I DOPUNE FINANCIJSKOG PLANA OSNOVNE ŠKOLE BELICA 
ZA 2024. I PROJEKCIJA ZA 2025. I 2026. GODINU</t>
  </si>
  <si>
    <t>Građevinski objekti</t>
  </si>
  <si>
    <t>Stambeni objekti</t>
  </si>
  <si>
    <t>Poslovni objekti</t>
  </si>
  <si>
    <t>Ceste, željeznice, i ostali prom.obj.</t>
  </si>
  <si>
    <t>Ostali građevinski objekti</t>
  </si>
  <si>
    <t>Kapitalne pomoći od institucija i tijela EU</t>
  </si>
  <si>
    <t>Ceste, željeznice i ostali prom.obj.</t>
  </si>
  <si>
    <t>Aktivnost 1013A101305</t>
  </si>
  <si>
    <t>NAZIV AKTIVNOSTI:Kapitalni izdaci za osnovne škole</t>
  </si>
  <si>
    <t>NAZIV AKTIVNOSTI: Osnovno školstvo-decentralizirana sred.</t>
  </si>
  <si>
    <t>V.d. ravnatelja:</t>
  </si>
  <si>
    <t>U Belici, 23.12.2024.</t>
  </si>
  <si>
    <t>Predsjednica Školskog odbora:</t>
  </si>
  <si>
    <t>Marijana Marčec</t>
  </si>
  <si>
    <t>URBROJ: 2109-112-24-01</t>
  </si>
  <si>
    <t>KLASA: 400-02/24-01/06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</si>
</sst>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-0.2499465926084170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8" fillId="2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3" xfId="0" applyFill="1" applyBorder="1" applyAlignment="1">
      <alignment horizontal="left"/>
    </xf>
    <xf numFmtId="0" fontId="0" fillId="5" borderId="1" xfId="0" applyFill="1" applyBorder="1"/>
    <xf numFmtId="0" fontId="8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10" fillId="9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8" fillId="10" borderId="3" xfId="0" quotePrefix="1" applyFont="1" applyFill="1" applyBorder="1" applyAlignment="1">
      <alignment horizontal="left" vertical="center"/>
    </xf>
    <xf numFmtId="0" fontId="9" fillId="10" borderId="3" xfId="0" quotePrefix="1" applyFont="1" applyFill="1" applyBorder="1" applyAlignment="1">
      <alignment horizontal="left" vertical="center"/>
    </xf>
    <xf numFmtId="0" fontId="8" fillId="11" borderId="3" xfId="0" quotePrefix="1" applyFont="1" applyFill="1" applyBorder="1" applyAlignment="1">
      <alignment horizontal="left" vertical="center"/>
    </xf>
    <xf numFmtId="0" fontId="9" fillId="11" borderId="3" xfId="0" quotePrefix="1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 wrapText="1"/>
    </xf>
    <xf numFmtId="0" fontId="0" fillId="10" borderId="3" xfId="0" applyFill="1" applyBorder="1"/>
    <xf numFmtId="0" fontId="0" fillId="10" borderId="3" xfId="0" applyFill="1" applyBorder="1" applyAlignment="1">
      <alignment horizontal="left"/>
    </xf>
    <xf numFmtId="0" fontId="6" fillId="7" borderId="3" xfId="0" applyFont="1" applyFill="1" applyBorder="1" applyAlignment="1">
      <alignment horizontal="left" vertical="center" wrapText="1"/>
    </xf>
    <xf numFmtId="0" fontId="0" fillId="12" borderId="3" xfId="0" applyFill="1" applyBorder="1"/>
    <xf numFmtId="0" fontId="0" fillId="12" borderId="3" xfId="0" applyFill="1" applyBorder="1" applyAlignment="1">
      <alignment horizontal="left"/>
    </xf>
    <xf numFmtId="0" fontId="6" fillId="12" borderId="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10" fillId="6" borderId="3" xfId="0" quotePrefix="1" applyFont="1" applyFill="1" applyBorder="1" applyAlignment="1">
      <alignment horizontal="left" vertical="center"/>
    </xf>
    <xf numFmtId="0" fontId="15" fillId="6" borderId="3" xfId="0" quotePrefix="1" applyFont="1" applyFill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4" xfId="0" quotePrefix="1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9" fillId="11" borderId="4" xfId="0" quotePrefix="1" applyFont="1" applyFill="1" applyBorder="1" applyAlignment="1">
      <alignment horizontal="left" vertical="center"/>
    </xf>
    <xf numFmtId="0" fontId="8" fillId="13" borderId="3" xfId="0" quotePrefix="1" applyFont="1" applyFill="1" applyBorder="1" applyAlignment="1">
      <alignment horizontal="left" vertical="center"/>
    </xf>
    <xf numFmtId="0" fontId="9" fillId="13" borderId="3" xfId="0" quotePrefix="1" applyFont="1" applyFill="1" applyBorder="1" applyAlignment="1">
      <alignment horizontal="left" vertical="center"/>
    </xf>
    <xf numFmtId="0" fontId="0" fillId="14" borderId="3" xfId="0" applyFill="1" applyBorder="1"/>
    <xf numFmtId="0" fontId="10" fillId="12" borderId="3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4" fontId="6" fillId="7" borderId="4" xfId="0" applyNumberFormat="1" applyFont="1" applyFill="1" applyBorder="1" applyAlignment="1">
      <alignment horizontal="right"/>
    </xf>
    <xf numFmtId="4" fontId="0" fillId="10" borderId="3" xfId="0" applyNumberFormat="1" applyFill="1" applyBorder="1"/>
    <xf numFmtId="4" fontId="3" fillId="5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3" fillId="2" borderId="4" xfId="0" applyNumberFormat="1" applyFon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13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12" borderId="3" xfId="0" applyNumberFormat="1" applyFill="1" applyBorder="1"/>
    <xf numFmtId="4" fontId="0" fillId="5" borderId="3" xfId="0" applyNumberFormat="1" applyFill="1" applyBorder="1"/>
    <xf numFmtId="4" fontId="6" fillId="7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5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0" fillId="14" borderId="3" xfId="0" applyNumberFormat="1" applyFill="1" applyBorder="1"/>
    <xf numFmtId="0" fontId="6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Font="1" applyFill="1" applyBorder="1" applyAlignment="1">
      <alignment vertical="center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 wrapText="1"/>
    </xf>
    <xf numFmtId="4" fontId="10" fillId="3" borderId="3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4" fontId="3" fillId="12" borderId="4" xfId="0" applyNumberFormat="1" applyFont="1" applyFill="1" applyBorder="1" applyAlignment="1">
      <alignment horizontal="right"/>
    </xf>
    <xf numFmtId="0" fontId="9" fillId="0" borderId="3" xfId="0" quotePrefix="1" applyFont="1" applyBorder="1" applyAlignment="1">
      <alignment horizontal="left" vertical="center"/>
    </xf>
    <xf numFmtId="4" fontId="8" fillId="0" borderId="3" xfId="0" applyNumberFormat="1" applyFont="1" applyBorder="1" applyAlignment="1">
      <alignment horizontal="right"/>
    </xf>
    <xf numFmtId="0" fontId="9" fillId="0" borderId="4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0" fontId="15" fillId="0" borderId="3" xfId="0" quotePrefix="1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right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14" fillId="2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horizontal="left" vertical="center" wrapText="1"/>
    </xf>
    <xf numFmtId="4" fontId="6" fillId="12" borderId="4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>
      <selection activeCell="E48" sqref="E48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89" t="s">
        <v>207</v>
      </c>
      <c r="B1" s="189"/>
      <c r="C1" s="189"/>
      <c r="D1" s="189"/>
      <c r="E1" s="189"/>
      <c r="F1" s="189"/>
      <c r="G1" s="189"/>
      <c r="H1" s="189"/>
    </row>
    <row r="2" spans="1:8" ht="18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189" t="s">
        <v>25</v>
      </c>
      <c r="B3" s="189"/>
      <c r="C3" s="189"/>
      <c r="D3" s="189"/>
      <c r="E3" s="189"/>
      <c r="F3" s="189"/>
      <c r="G3" s="192"/>
      <c r="H3" s="19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5.75" x14ac:dyDescent="0.25">
      <c r="A5" s="189" t="s">
        <v>33</v>
      </c>
      <c r="B5" s="190"/>
      <c r="C5" s="190"/>
      <c r="D5" s="190"/>
      <c r="E5" s="190"/>
      <c r="F5" s="190"/>
      <c r="G5" s="190"/>
      <c r="H5" s="190"/>
    </row>
    <row r="6" spans="1:8" ht="18" x14ac:dyDescent="0.25">
      <c r="A6" s="1"/>
      <c r="B6" s="2"/>
      <c r="C6" s="2"/>
      <c r="D6" s="2"/>
      <c r="E6" s="6"/>
      <c r="F6" s="7"/>
      <c r="G6" s="7"/>
      <c r="H6" s="34" t="s">
        <v>173</v>
      </c>
    </row>
    <row r="7" spans="1:8" x14ac:dyDescent="0.25">
      <c r="A7" s="26"/>
      <c r="B7" s="27"/>
      <c r="C7" s="27"/>
      <c r="D7" s="28"/>
      <c r="E7" s="29"/>
      <c r="F7" s="3" t="s">
        <v>156</v>
      </c>
      <c r="G7" s="3" t="s">
        <v>205</v>
      </c>
      <c r="H7" s="3" t="s">
        <v>206</v>
      </c>
    </row>
    <row r="8" spans="1:8" x14ac:dyDescent="0.25">
      <c r="A8" s="183" t="s">
        <v>0</v>
      </c>
      <c r="B8" s="179"/>
      <c r="C8" s="179"/>
      <c r="D8" s="179"/>
      <c r="E8" s="193"/>
      <c r="F8" s="146">
        <f t="shared" ref="F8:H8" si="0">F9+F10</f>
        <v>1211170</v>
      </c>
      <c r="G8" s="146">
        <f t="shared" si="0"/>
        <v>217613.26</v>
      </c>
      <c r="H8" s="146">
        <f t="shared" si="0"/>
        <v>1428783.26</v>
      </c>
    </row>
    <row r="9" spans="1:8" x14ac:dyDescent="0.25">
      <c r="A9" s="174" t="s">
        <v>174</v>
      </c>
      <c r="B9" s="175"/>
      <c r="C9" s="175"/>
      <c r="D9" s="175"/>
      <c r="E9" s="176"/>
      <c r="F9" s="147">
        <v>1211170</v>
      </c>
      <c r="G9" s="147">
        <f>H9-F9</f>
        <v>217613.26</v>
      </c>
      <c r="H9" s="147">
        <v>1428783.26</v>
      </c>
    </row>
    <row r="10" spans="1:8" x14ac:dyDescent="0.25">
      <c r="A10" s="177" t="s">
        <v>175</v>
      </c>
      <c r="B10" s="176"/>
      <c r="C10" s="176"/>
      <c r="D10" s="176"/>
      <c r="E10" s="176"/>
      <c r="F10" s="31"/>
      <c r="G10" s="31"/>
      <c r="H10" s="31"/>
    </row>
    <row r="11" spans="1:8" x14ac:dyDescent="0.25">
      <c r="A11" s="35" t="s">
        <v>2</v>
      </c>
      <c r="B11" s="123"/>
      <c r="C11" s="123"/>
      <c r="D11" s="123"/>
      <c r="E11" s="123"/>
      <c r="F11" s="146">
        <f t="shared" ref="F11:H11" si="1">F12+F13</f>
        <v>1219970</v>
      </c>
      <c r="G11" s="146">
        <f t="shared" si="1"/>
        <v>216661.43999999989</v>
      </c>
      <c r="H11" s="146">
        <f t="shared" si="1"/>
        <v>1436631.44</v>
      </c>
    </row>
    <row r="12" spans="1:8" x14ac:dyDescent="0.25">
      <c r="A12" s="191" t="s">
        <v>176</v>
      </c>
      <c r="B12" s="175"/>
      <c r="C12" s="175"/>
      <c r="D12" s="175"/>
      <c r="E12" s="175"/>
      <c r="F12" s="147">
        <v>1211770</v>
      </c>
      <c r="G12" s="147">
        <f t="shared" ref="G12:G13" si="2">H12-F12</f>
        <v>201795.6399999999</v>
      </c>
      <c r="H12" s="148">
        <v>1413565.64</v>
      </c>
    </row>
    <row r="13" spans="1:8" x14ac:dyDescent="0.25">
      <c r="A13" s="177" t="s">
        <v>177</v>
      </c>
      <c r="B13" s="176"/>
      <c r="C13" s="176"/>
      <c r="D13" s="176"/>
      <c r="E13" s="176"/>
      <c r="F13" s="147">
        <v>8200</v>
      </c>
      <c r="G13" s="147">
        <f t="shared" si="2"/>
        <v>14865.8</v>
      </c>
      <c r="H13" s="148">
        <v>23065.8</v>
      </c>
    </row>
    <row r="14" spans="1:8" x14ac:dyDescent="0.25">
      <c r="A14" s="178" t="s">
        <v>3</v>
      </c>
      <c r="B14" s="179"/>
      <c r="C14" s="179"/>
      <c r="D14" s="179"/>
      <c r="E14" s="179"/>
      <c r="F14" s="146">
        <f t="shared" ref="F14:H14" si="3">F8-F11</f>
        <v>-8800</v>
      </c>
      <c r="G14" s="146">
        <f t="shared" si="3"/>
        <v>951.8200000001234</v>
      </c>
      <c r="H14" s="146">
        <f t="shared" si="3"/>
        <v>-7848.1799999999348</v>
      </c>
    </row>
    <row r="15" spans="1:8" ht="18" x14ac:dyDescent="0.25">
      <c r="A15" s="4"/>
      <c r="B15" s="21"/>
      <c r="C15" s="21"/>
      <c r="D15" s="21"/>
      <c r="E15" s="21"/>
      <c r="F15" s="22"/>
      <c r="G15" s="22"/>
      <c r="H15" s="22"/>
    </row>
    <row r="16" spans="1:8" ht="15.75" x14ac:dyDescent="0.25">
      <c r="A16" s="189" t="s">
        <v>34</v>
      </c>
      <c r="B16" s="190"/>
      <c r="C16" s="190"/>
      <c r="D16" s="190"/>
      <c r="E16" s="190"/>
      <c r="F16" s="190"/>
      <c r="G16" s="190"/>
      <c r="H16" s="190"/>
    </row>
    <row r="17" spans="1:8" ht="18" x14ac:dyDescent="0.25">
      <c r="A17" s="4"/>
      <c r="B17" s="21"/>
      <c r="C17" s="21"/>
      <c r="D17" s="21"/>
      <c r="E17" s="21"/>
      <c r="F17" s="22"/>
      <c r="G17" s="22"/>
      <c r="H17" s="22"/>
    </row>
    <row r="18" spans="1:8" x14ac:dyDescent="0.25">
      <c r="A18" s="26"/>
      <c r="B18" s="27"/>
      <c r="C18" s="27"/>
      <c r="D18" s="28"/>
      <c r="E18" s="29"/>
      <c r="F18" s="3" t="s">
        <v>156</v>
      </c>
      <c r="G18" s="3" t="s">
        <v>205</v>
      </c>
      <c r="H18" s="3" t="s">
        <v>206</v>
      </c>
    </row>
    <row r="19" spans="1:8" x14ac:dyDescent="0.25">
      <c r="A19" s="177" t="s">
        <v>178</v>
      </c>
      <c r="B19" s="176"/>
      <c r="C19" s="176"/>
      <c r="D19" s="176"/>
      <c r="E19" s="176"/>
      <c r="F19" s="31"/>
      <c r="G19" s="31"/>
      <c r="H19" s="32"/>
    </row>
    <row r="20" spans="1:8" x14ac:dyDescent="0.25">
      <c r="A20" s="177" t="s">
        <v>179</v>
      </c>
      <c r="B20" s="176"/>
      <c r="C20" s="176"/>
      <c r="D20" s="176"/>
      <c r="E20" s="176"/>
      <c r="F20" s="31"/>
      <c r="G20" s="31"/>
      <c r="H20" s="32"/>
    </row>
    <row r="21" spans="1:8" x14ac:dyDescent="0.25">
      <c r="A21" s="178" t="s">
        <v>5</v>
      </c>
      <c r="B21" s="179"/>
      <c r="C21" s="179"/>
      <c r="D21" s="179"/>
      <c r="E21" s="179"/>
      <c r="F21" s="30">
        <f t="shared" ref="F21:H21" si="4">F19-F20</f>
        <v>0</v>
      </c>
      <c r="G21" s="30">
        <f t="shared" si="4"/>
        <v>0</v>
      </c>
      <c r="H21" s="30">
        <f t="shared" si="4"/>
        <v>0</v>
      </c>
    </row>
    <row r="22" spans="1:8" x14ac:dyDescent="0.25">
      <c r="A22" s="178" t="s">
        <v>6</v>
      </c>
      <c r="B22" s="179"/>
      <c r="C22" s="179"/>
      <c r="D22" s="179"/>
      <c r="E22" s="179"/>
      <c r="F22" s="146">
        <f t="shared" ref="F22:H22" si="5">F14+F21</f>
        <v>-8800</v>
      </c>
      <c r="G22" s="146">
        <f t="shared" si="5"/>
        <v>951.8200000001234</v>
      </c>
      <c r="H22" s="146">
        <f t="shared" si="5"/>
        <v>-7848.1799999999348</v>
      </c>
    </row>
    <row r="23" spans="1:8" ht="18" x14ac:dyDescent="0.25">
      <c r="A23" s="20"/>
      <c r="B23" s="21"/>
      <c r="C23" s="21"/>
      <c r="D23" s="21"/>
      <c r="E23" s="21"/>
      <c r="F23" s="22"/>
      <c r="G23" s="22"/>
      <c r="H23" s="22"/>
    </row>
    <row r="24" spans="1:8" ht="15.75" x14ac:dyDescent="0.25">
      <c r="A24" s="189" t="s">
        <v>180</v>
      </c>
      <c r="B24" s="190"/>
      <c r="C24" s="190"/>
      <c r="D24" s="190"/>
      <c r="E24" s="190"/>
      <c r="F24" s="190"/>
      <c r="G24" s="190"/>
      <c r="H24" s="190"/>
    </row>
    <row r="25" spans="1:8" ht="15.75" x14ac:dyDescent="0.25">
      <c r="A25" s="121"/>
      <c r="B25" s="122"/>
      <c r="C25" s="122"/>
      <c r="D25" s="122"/>
      <c r="E25" s="122"/>
      <c r="F25" s="122"/>
      <c r="G25" s="122"/>
      <c r="H25" s="122"/>
    </row>
    <row r="26" spans="1:8" x14ac:dyDescent="0.25">
      <c r="A26" s="26"/>
      <c r="B26" s="27"/>
      <c r="C26" s="27"/>
      <c r="D26" s="28"/>
      <c r="E26" s="29"/>
      <c r="F26" s="3" t="s">
        <v>156</v>
      </c>
      <c r="G26" s="3" t="s">
        <v>205</v>
      </c>
      <c r="H26" s="3" t="s">
        <v>206</v>
      </c>
    </row>
    <row r="27" spans="1:8" ht="15" customHeight="1" x14ac:dyDescent="0.25">
      <c r="A27" s="180" t="s">
        <v>181</v>
      </c>
      <c r="B27" s="187"/>
      <c r="C27" s="187"/>
      <c r="D27" s="187"/>
      <c r="E27" s="188"/>
      <c r="F27" s="149">
        <v>8800</v>
      </c>
      <c r="G27" s="149">
        <f>H27-F27</f>
        <v>-2635.6400000000003</v>
      </c>
      <c r="H27" s="150">
        <v>6164.36</v>
      </c>
    </row>
    <row r="28" spans="1:8" ht="15" customHeight="1" x14ac:dyDescent="0.25">
      <c r="A28" s="178" t="s">
        <v>182</v>
      </c>
      <c r="B28" s="179"/>
      <c r="C28" s="179"/>
      <c r="D28" s="179"/>
      <c r="E28" s="179"/>
      <c r="F28" s="152">
        <f t="shared" ref="F28:H28" si="6">F22+F27</f>
        <v>0</v>
      </c>
      <c r="G28" s="152">
        <f>H28-F28</f>
        <v>-1683.8199999999351</v>
      </c>
      <c r="H28" s="151">
        <f t="shared" si="6"/>
        <v>-1683.8199999999351</v>
      </c>
    </row>
    <row r="29" spans="1:8" ht="45" customHeight="1" x14ac:dyDescent="0.25">
      <c r="A29" s="183" t="s">
        <v>183</v>
      </c>
      <c r="B29" s="184"/>
      <c r="C29" s="184"/>
      <c r="D29" s="184"/>
      <c r="E29" s="185"/>
      <c r="F29" s="152">
        <f t="shared" ref="F29:H29" si="7">F14+F21+F27-F28</f>
        <v>0</v>
      </c>
      <c r="G29" s="152">
        <f t="shared" si="7"/>
        <v>5.8207660913467407E-11</v>
      </c>
      <c r="H29" s="151">
        <f t="shared" si="7"/>
        <v>0</v>
      </c>
    </row>
    <row r="30" spans="1:8" ht="15.75" x14ac:dyDescent="0.25">
      <c r="A30" s="126"/>
      <c r="B30" s="127"/>
      <c r="C30" s="127"/>
      <c r="D30" s="127"/>
      <c r="E30" s="127"/>
      <c r="F30" s="127"/>
      <c r="G30" s="127"/>
      <c r="H30" s="127"/>
    </row>
    <row r="31" spans="1:8" ht="15.75" x14ac:dyDescent="0.25">
      <c r="A31" s="186" t="s">
        <v>184</v>
      </c>
      <c r="B31" s="186"/>
      <c r="C31" s="186"/>
      <c r="D31" s="186"/>
      <c r="E31" s="186"/>
      <c r="F31" s="186"/>
      <c r="G31" s="186"/>
      <c r="H31" s="186"/>
    </row>
    <row r="32" spans="1:8" ht="18" x14ac:dyDescent="0.25">
      <c r="A32" s="128"/>
      <c r="B32" s="129"/>
      <c r="C32" s="129"/>
      <c r="D32" s="129"/>
      <c r="E32" s="129"/>
      <c r="F32" s="130"/>
      <c r="G32" s="130"/>
      <c r="H32" s="130"/>
    </row>
    <row r="33" spans="1:8" x14ac:dyDescent="0.25">
      <c r="A33" s="131"/>
      <c r="B33" s="132"/>
      <c r="C33" s="132"/>
      <c r="D33" s="133"/>
      <c r="E33" s="134"/>
      <c r="F33" s="3" t="s">
        <v>156</v>
      </c>
      <c r="G33" s="3" t="s">
        <v>205</v>
      </c>
      <c r="H33" s="3" t="s">
        <v>206</v>
      </c>
    </row>
    <row r="34" spans="1:8" x14ac:dyDescent="0.25">
      <c r="A34" s="180" t="s">
        <v>181</v>
      </c>
      <c r="B34" s="187"/>
      <c r="C34" s="187"/>
      <c r="D34" s="187"/>
      <c r="E34" s="188"/>
      <c r="F34" s="124">
        <v>0</v>
      </c>
      <c r="G34" s="124">
        <v>0</v>
      </c>
      <c r="H34" s="125">
        <f>G37</f>
        <v>0</v>
      </c>
    </row>
    <row r="35" spans="1:8" ht="28.5" customHeight="1" x14ac:dyDescent="0.25">
      <c r="A35" s="180" t="s">
        <v>4</v>
      </c>
      <c r="B35" s="187"/>
      <c r="C35" s="187"/>
      <c r="D35" s="187"/>
      <c r="E35" s="188"/>
      <c r="F35" s="124">
        <v>0</v>
      </c>
      <c r="G35" s="124">
        <v>0</v>
      </c>
      <c r="H35" s="125">
        <v>0</v>
      </c>
    </row>
    <row r="36" spans="1:8" x14ac:dyDescent="0.25">
      <c r="A36" s="180" t="s">
        <v>185</v>
      </c>
      <c r="B36" s="181"/>
      <c r="C36" s="181"/>
      <c r="D36" s="181"/>
      <c r="E36" s="182"/>
      <c r="F36" s="124">
        <v>0</v>
      </c>
      <c r="G36" s="124">
        <v>0</v>
      </c>
      <c r="H36" s="125">
        <v>0</v>
      </c>
    </row>
    <row r="37" spans="1:8" ht="15" customHeight="1" x14ac:dyDescent="0.25">
      <c r="A37" s="178" t="s">
        <v>182</v>
      </c>
      <c r="B37" s="179"/>
      <c r="C37" s="179"/>
      <c r="D37" s="179"/>
      <c r="E37" s="179"/>
      <c r="F37" s="33">
        <f t="shared" ref="F37:H37" si="8">F34-F35+F36</f>
        <v>0</v>
      </c>
      <c r="G37" s="33">
        <f t="shared" si="8"/>
        <v>0</v>
      </c>
      <c r="H37" s="135">
        <f t="shared" si="8"/>
        <v>0</v>
      </c>
    </row>
    <row r="38" spans="1:8" ht="17.25" customHeight="1" x14ac:dyDescent="0.25"/>
    <row r="39" spans="1:8" ht="13.5" customHeight="1" x14ac:dyDescent="0.25">
      <c r="A39" s="173" t="s">
        <v>225</v>
      </c>
      <c r="B39" s="173"/>
      <c r="C39" s="173"/>
    </row>
    <row r="40" spans="1:8" ht="13.5" customHeight="1" x14ac:dyDescent="0.25">
      <c r="A40" s="173" t="s">
        <v>224</v>
      </c>
      <c r="B40" s="173"/>
      <c r="C40" s="173"/>
      <c r="F40" t="s">
        <v>222</v>
      </c>
      <c r="H40" t="s">
        <v>220</v>
      </c>
    </row>
    <row r="41" spans="1:8" x14ac:dyDescent="0.25">
      <c r="A41" t="s">
        <v>221</v>
      </c>
      <c r="F41" t="s">
        <v>223</v>
      </c>
      <c r="H41" t="s">
        <v>204</v>
      </c>
    </row>
  </sheetData>
  <mergeCells count="25">
    <mergeCell ref="A1:H1"/>
    <mergeCell ref="A27:E27"/>
    <mergeCell ref="A22:E22"/>
    <mergeCell ref="A24:H24"/>
    <mergeCell ref="A28:E28"/>
    <mergeCell ref="A12:E12"/>
    <mergeCell ref="A5:H5"/>
    <mergeCell ref="A16:H16"/>
    <mergeCell ref="A3:H3"/>
    <mergeCell ref="A8:E8"/>
    <mergeCell ref="A39:C39"/>
    <mergeCell ref="A40:C40"/>
    <mergeCell ref="A9:E9"/>
    <mergeCell ref="A10:E10"/>
    <mergeCell ref="A19:E19"/>
    <mergeCell ref="A20:E20"/>
    <mergeCell ref="A21:E21"/>
    <mergeCell ref="A13:E13"/>
    <mergeCell ref="A14:E14"/>
    <mergeCell ref="A36:E36"/>
    <mergeCell ref="A37:E37"/>
    <mergeCell ref="A29:E29"/>
    <mergeCell ref="A31:H31"/>
    <mergeCell ref="A34:E34"/>
    <mergeCell ref="A35:E35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"/>
  <sheetViews>
    <sheetView zoomScaleNormal="100" workbookViewId="0">
      <selection activeCell="D158" sqref="D158:D159"/>
    </sheetView>
  </sheetViews>
  <sheetFormatPr defaultRowHeight="15" x14ac:dyDescent="0.25"/>
  <cols>
    <col min="1" max="1" width="7.42578125" bestFit="1" customWidth="1"/>
    <col min="2" max="2" width="19" customWidth="1"/>
    <col min="3" max="3" width="5.42578125" bestFit="1" customWidth="1"/>
    <col min="4" max="4" width="29.42578125" customWidth="1"/>
    <col min="5" max="7" width="25.28515625" customWidth="1"/>
  </cols>
  <sheetData>
    <row r="1" spans="1:8" ht="42" customHeight="1" x14ac:dyDescent="0.25">
      <c r="A1" s="189" t="s">
        <v>207</v>
      </c>
      <c r="B1" s="189"/>
      <c r="C1" s="189"/>
      <c r="D1" s="189"/>
      <c r="E1" s="189"/>
      <c r="F1" s="189"/>
      <c r="G1" s="189"/>
      <c r="H1" s="189"/>
    </row>
    <row r="2" spans="1:8" ht="18" customHeight="1" x14ac:dyDescent="0.25">
      <c r="A2" s="4"/>
      <c r="B2" s="4"/>
      <c r="C2" s="4"/>
      <c r="D2" s="4"/>
      <c r="E2" s="4"/>
      <c r="F2" s="4"/>
      <c r="G2" s="4"/>
    </row>
    <row r="3" spans="1:8" ht="15.75" x14ac:dyDescent="0.25">
      <c r="A3" s="189" t="s">
        <v>25</v>
      </c>
      <c r="B3" s="189"/>
      <c r="C3" s="189"/>
      <c r="D3" s="189"/>
      <c r="E3" s="189"/>
      <c r="F3" s="192"/>
      <c r="G3" s="192"/>
    </row>
    <row r="4" spans="1:8" ht="18" x14ac:dyDescent="0.25">
      <c r="A4" s="4"/>
      <c r="B4" s="4"/>
      <c r="C4" s="4"/>
      <c r="D4" s="4"/>
      <c r="E4" s="4"/>
      <c r="F4" s="5"/>
      <c r="G4" s="5"/>
    </row>
    <row r="5" spans="1:8" ht="18" customHeight="1" x14ac:dyDescent="0.25">
      <c r="A5" s="189" t="s">
        <v>8</v>
      </c>
      <c r="B5" s="190"/>
      <c r="C5" s="190"/>
      <c r="D5" s="190"/>
      <c r="E5" s="190"/>
      <c r="F5" s="190"/>
      <c r="G5" s="190"/>
    </row>
    <row r="6" spans="1:8" ht="18" x14ac:dyDescent="0.25">
      <c r="A6" s="4"/>
      <c r="B6" s="4"/>
      <c r="C6" s="4"/>
      <c r="D6" s="4"/>
      <c r="E6" s="4"/>
      <c r="F6" s="5"/>
      <c r="G6" s="5"/>
    </row>
    <row r="7" spans="1:8" ht="15.75" x14ac:dyDescent="0.25">
      <c r="A7" s="189" t="s">
        <v>1</v>
      </c>
      <c r="B7" s="197"/>
      <c r="C7" s="197"/>
      <c r="D7" s="197"/>
      <c r="E7" s="197"/>
      <c r="F7" s="197"/>
      <c r="G7" s="197"/>
    </row>
    <row r="8" spans="1:8" ht="18" x14ac:dyDescent="0.25">
      <c r="A8" s="4"/>
      <c r="B8" s="4"/>
      <c r="C8" s="4"/>
      <c r="D8" s="4"/>
      <c r="E8" s="4"/>
      <c r="F8" s="5"/>
      <c r="G8" s="5"/>
    </row>
    <row r="9" spans="1:8" x14ac:dyDescent="0.25">
      <c r="A9" s="19" t="s">
        <v>9</v>
      </c>
      <c r="B9" s="18" t="s">
        <v>10</v>
      </c>
      <c r="C9" s="18" t="s">
        <v>11</v>
      </c>
      <c r="D9" s="18" t="s">
        <v>7</v>
      </c>
      <c r="E9" s="19" t="s">
        <v>156</v>
      </c>
      <c r="F9" s="19" t="s">
        <v>205</v>
      </c>
      <c r="G9" s="19" t="s">
        <v>208</v>
      </c>
    </row>
    <row r="10" spans="1:8" ht="15.75" customHeight="1" x14ac:dyDescent="0.25">
      <c r="A10" s="82">
        <v>6</v>
      </c>
      <c r="B10" s="82"/>
      <c r="C10" s="82"/>
      <c r="D10" s="52" t="s">
        <v>12</v>
      </c>
      <c r="E10" s="101">
        <f>SUM(E11+E23+E27+E31+E40)</f>
        <v>1211170</v>
      </c>
      <c r="F10" s="101">
        <f>SUM(F11+F23+F27+F31+F40)</f>
        <v>217613.25999999998</v>
      </c>
      <c r="G10" s="101">
        <f>SUM(G11+G23+G27+G31+G40)</f>
        <v>1428783.26</v>
      </c>
    </row>
    <row r="11" spans="1:8" ht="38.25" x14ac:dyDescent="0.25">
      <c r="A11" s="72"/>
      <c r="B11" s="72">
        <v>63</v>
      </c>
      <c r="C11" s="73"/>
      <c r="D11" s="45" t="s">
        <v>35</v>
      </c>
      <c r="E11" s="102">
        <v>1112920</v>
      </c>
      <c r="F11" s="102">
        <v>166480.66</v>
      </c>
      <c r="G11" s="102">
        <v>1279400.6599999999</v>
      </c>
    </row>
    <row r="12" spans="1:8" ht="38.25" x14ac:dyDescent="0.25">
      <c r="A12" s="68"/>
      <c r="B12" s="69">
        <v>632</v>
      </c>
      <c r="C12" s="69"/>
      <c r="D12" s="100" t="s">
        <v>153</v>
      </c>
      <c r="E12" s="103">
        <f>E13+E14</f>
        <v>0</v>
      </c>
      <c r="F12" s="103">
        <f>F13+F14</f>
        <v>0</v>
      </c>
      <c r="G12" s="103">
        <f>G13+G14</f>
        <v>0</v>
      </c>
    </row>
    <row r="13" spans="1:8" ht="25.5" x14ac:dyDescent="0.25">
      <c r="A13" s="11"/>
      <c r="B13" s="15">
        <v>6323</v>
      </c>
      <c r="C13" s="15"/>
      <c r="D13" s="37" t="s">
        <v>154</v>
      </c>
      <c r="E13" s="104"/>
      <c r="F13" s="105"/>
      <c r="G13" s="104"/>
    </row>
    <row r="14" spans="1:8" ht="25.5" x14ac:dyDescent="0.25">
      <c r="A14" s="11"/>
      <c r="B14" s="15">
        <v>6324</v>
      </c>
      <c r="C14" s="15"/>
      <c r="D14" s="37" t="s">
        <v>215</v>
      </c>
      <c r="E14" s="104"/>
      <c r="F14" s="105"/>
      <c r="G14" s="104"/>
    </row>
    <row r="15" spans="1:8" ht="25.5" x14ac:dyDescent="0.25">
      <c r="A15" s="68"/>
      <c r="B15" s="69">
        <v>636</v>
      </c>
      <c r="C15" s="69"/>
      <c r="D15" s="44" t="s">
        <v>106</v>
      </c>
      <c r="E15" s="103">
        <f t="shared" ref="E15" si="0">SUM(E16:E17)</f>
        <v>0</v>
      </c>
      <c r="F15" s="103">
        <f t="shared" ref="F15:G15" si="1">SUM(F16:F17)</f>
        <v>0</v>
      </c>
      <c r="G15" s="103">
        <f t="shared" si="1"/>
        <v>0</v>
      </c>
    </row>
    <row r="16" spans="1:8" ht="38.25" x14ac:dyDescent="0.25">
      <c r="A16" s="12"/>
      <c r="B16" s="12">
        <v>6361</v>
      </c>
      <c r="C16" s="13"/>
      <c r="D16" s="37" t="s">
        <v>107</v>
      </c>
      <c r="E16" s="105"/>
      <c r="F16" s="105"/>
      <c r="G16" s="105"/>
    </row>
    <row r="17" spans="1:7" ht="38.25" x14ac:dyDescent="0.25">
      <c r="A17" s="12"/>
      <c r="B17" s="12">
        <v>6362</v>
      </c>
      <c r="C17" s="13"/>
      <c r="D17" s="37" t="s">
        <v>108</v>
      </c>
      <c r="E17" s="105"/>
      <c r="F17" s="105"/>
      <c r="G17" s="105"/>
    </row>
    <row r="18" spans="1:7" ht="25.5" x14ac:dyDescent="0.25">
      <c r="A18" s="70"/>
      <c r="B18" s="70">
        <v>638</v>
      </c>
      <c r="C18" s="71"/>
      <c r="D18" s="44" t="s">
        <v>109</v>
      </c>
      <c r="E18" s="106">
        <f t="shared" ref="E18" si="2">SUM(E19:E20)</f>
        <v>0</v>
      </c>
      <c r="F18" s="106">
        <f t="shared" ref="F18:G18" si="3">SUM(F19:F20)</f>
        <v>0</v>
      </c>
      <c r="G18" s="106">
        <f t="shared" si="3"/>
        <v>0</v>
      </c>
    </row>
    <row r="19" spans="1:7" ht="25.5" x14ac:dyDescent="0.25">
      <c r="A19" s="12"/>
      <c r="B19" s="12">
        <v>6381</v>
      </c>
      <c r="C19" s="13"/>
      <c r="D19" s="37" t="s">
        <v>110</v>
      </c>
      <c r="E19" s="105"/>
      <c r="F19" s="105"/>
      <c r="G19" s="105"/>
    </row>
    <row r="20" spans="1:7" ht="25.5" x14ac:dyDescent="0.25">
      <c r="A20" s="12"/>
      <c r="B20" s="12">
        <v>6382</v>
      </c>
      <c r="C20" s="13"/>
      <c r="D20" s="37" t="s">
        <v>111</v>
      </c>
      <c r="E20" s="105"/>
      <c r="F20" s="105"/>
      <c r="G20" s="105"/>
    </row>
    <row r="21" spans="1:7" x14ac:dyDescent="0.25">
      <c r="A21" s="79"/>
      <c r="B21" s="77"/>
      <c r="C21" s="78">
        <v>51</v>
      </c>
      <c r="D21" s="78" t="s">
        <v>103</v>
      </c>
      <c r="E21" s="111">
        <v>30620</v>
      </c>
      <c r="F21" s="111">
        <f>G21-E21</f>
        <v>34248.17</v>
      </c>
      <c r="G21" s="111">
        <v>64868.17</v>
      </c>
    </row>
    <row r="22" spans="1:7" ht="15.75" customHeight="1" x14ac:dyDescent="0.25">
      <c r="A22" s="79"/>
      <c r="B22" s="77"/>
      <c r="C22" s="78">
        <v>52</v>
      </c>
      <c r="D22" s="78" t="s">
        <v>36</v>
      </c>
      <c r="E22" s="111">
        <v>1082300</v>
      </c>
      <c r="F22" s="111">
        <f>G22-E22</f>
        <v>132232.49</v>
      </c>
      <c r="G22" s="111">
        <v>1214532.49</v>
      </c>
    </row>
    <row r="23" spans="1:7" ht="20.25" customHeight="1" x14ac:dyDescent="0.25">
      <c r="A23" s="86"/>
      <c r="B23" s="87">
        <v>64</v>
      </c>
      <c r="C23" s="88"/>
      <c r="D23" s="89" t="s">
        <v>137</v>
      </c>
      <c r="E23" s="107">
        <v>15</v>
      </c>
      <c r="F23" s="107">
        <v>2.0299999999999998</v>
      </c>
      <c r="G23" s="107">
        <v>17.03</v>
      </c>
    </row>
    <row r="24" spans="1:7" ht="15.75" customHeight="1" x14ac:dyDescent="0.25">
      <c r="A24" s="70"/>
      <c r="B24" s="70">
        <v>641</v>
      </c>
      <c r="C24" s="71"/>
      <c r="D24" s="44" t="s">
        <v>138</v>
      </c>
      <c r="E24" s="103"/>
      <c r="F24" s="103"/>
      <c r="G24" s="103"/>
    </row>
    <row r="25" spans="1:7" ht="30.75" customHeight="1" x14ac:dyDescent="0.25">
      <c r="A25" s="12"/>
      <c r="B25" s="12">
        <v>6413</v>
      </c>
      <c r="C25" s="13"/>
      <c r="D25" s="37" t="s">
        <v>139</v>
      </c>
      <c r="E25" s="105"/>
      <c r="F25" s="105"/>
      <c r="G25" s="105"/>
    </row>
    <row r="26" spans="1:7" ht="15" customHeight="1" x14ac:dyDescent="0.25">
      <c r="A26" s="77"/>
      <c r="B26" s="77"/>
      <c r="C26" s="78">
        <v>31</v>
      </c>
      <c r="D26" s="78" t="s">
        <v>32</v>
      </c>
      <c r="E26" s="111">
        <v>15</v>
      </c>
      <c r="F26" s="111">
        <f>G26-E26</f>
        <v>2.0300000000000011</v>
      </c>
      <c r="G26" s="111">
        <v>17.03</v>
      </c>
    </row>
    <row r="27" spans="1:7" ht="53.25" customHeight="1" x14ac:dyDescent="0.25">
      <c r="A27" s="86"/>
      <c r="B27" s="87">
        <v>65</v>
      </c>
      <c r="C27" s="88"/>
      <c r="D27" s="89" t="s">
        <v>114</v>
      </c>
      <c r="E27" s="107">
        <v>32200</v>
      </c>
      <c r="F27" s="107">
        <v>7915.5</v>
      </c>
      <c r="G27" s="107">
        <v>40115.5</v>
      </c>
    </row>
    <row r="28" spans="1:7" x14ac:dyDescent="0.25">
      <c r="A28" s="70"/>
      <c r="B28" s="70">
        <v>652</v>
      </c>
      <c r="C28" s="71"/>
      <c r="D28" s="44" t="s">
        <v>112</v>
      </c>
      <c r="E28" s="103"/>
      <c r="F28" s="103"/>
      <c r="G28" s="103"/>
    </row>
    <row r="29" spans="1:7" x14ac:dyDescent="0.25">
      <c r="A29" s="12"/>
      <c r="B29" s="12">
        <v>6526</v>
      </c>
      <c r="C29" s="13"/>
      <c r="D29" s="37" t="s">
        <v>113</v>
      </c>
      <c r="E29" s="105"/>
      <c r="F29" s="105"/>
      <c r="G29" s="105"/>
    </row>
    <row r="30" spans="1:7" x14ac:dyDescent="0.25">
      <c r="A30" s="79"/>
      <c r="B30" s="77"/>
      <c r="C30" s="78">
        <v>43</v>
      </c>
      <c r="D30" s="78" t="s">
        <v>37</v>
      </c>
      <c r="E30" s="111">
        <v>32200</v>
      </c>
      <c r="F30" s="111">
        <f>G30-E30</f>
        <v>7915.5</v>
      </c>
      <c r="G30" s="111">
        <v>40115.5</v>
      </c>
    </row>
    <row r="31" spans="1:7" ht="44.25" customHeight="1" x14ac:dyDescent="0.25">
      <c r="A31" s="72"/>
      <c r="B31" s="72">
        <v>66</v>
      </c>
      <c r="C31" s="73"/>
      <c r="D31" s="45" t="s">
        <v>115</v>
      </c>
      <c r="E31" s="102">
        <v>5720</v>
      </c>
      <c r="F31" s="102">
        <v>768.8</v>
      </c>
      <c r="G31" s="102">
        <v>6488.8</v>
      </c>
    </row>
    <row r="32" spans="1:7" ht="38.25" customHeight="1" x14ac:dyDescent="0.25">
      <c r="A32" s="68"/>
      <c r="B32" s="69">
        <v>661</v>
      </c>
      <c r="C32" s="69"/>
      <c r="D32" s="44" t="s">
        <v>116</v>
      </c>
      <c r="E32" s="103"/>
      <c r="F32" s="103"/>
      <c r="G32" s="103"/>
    </row>
    <row r="33" spans="1:7" ht="15.75" customHeight="1" x14ac:dyDescent="0.25">
      <c r="A33" s="12"/>
      <c r="B33" s="12">
        <v>6614</v>
      </c>
      <c r="C33" s="13"/>
      <c r="D33" s="37" t="s">
        <v>117</v>
      </c>
      <c r="E33" s="105"/>
      <c r="F33" s="105"/>
      <c r="G33" s="105"/>
    </row>
    <row r="34" spans="1:7" x14ac:dyDescent="0.25">
      <c r="A34" s="12"/>
      <c r="B34" s="12">
        <v>6615</v>
      </c>
      <c r="C34" s="13"/>
      <c r="D34" s="37" t="s">
        <v>118</v>
      </c>
      <c r="E34" s="105"/>
      <c r="F34" s="105"/>
      <c r="G34" s="105"/>
    </row>
    <row r="35" spans="1:7" ht="25.5" x14ac:dyDescent="0.25">
      <c r="A35" s="70"/>
      <c r="B35" s="70">
        <v>663</v>
      </c>
      <c r="C35" s="71"/>
      <c r="D35" s="44" t="s">
        <v>119</v>
      </c>
      <c r="E35" s="106"/>
      <c r="F35" s="106"/>
      <c r="G35" s="106"/>
    </row>
    <row r="36" spans="1:7" x14ac:dyDescent="0.25">
      <c r="A36" s="12"/>
      <c r="B36" s="12">
        <v>6631</v>
      </c>
      <c r="C36" s="13"/>
      <c r="D36" s="37" t="s">
        <v>120</v>
      </c>
      <c r="E36" s="105"/>
      <c r="F36" s="105"/>
      <c r="G36" s="105"/>
    </row>
    <row r="37" spans="1:7" x14ac:dyDescent="0.25">
      <c r="A37" s="12"/>
      <c r="B37" s="12">
        <v>6632</v>
      </c>
      <c r="C37" s="13"/>
      <c r="D37" s="37" t="s">
        <v>121</v>
      </c>
      <c r="E37" s="105"/>
      <c r="F37" s="105"/>
      <c r="G37" s="105"/>
    </row>
    <row r="38" spans="1:7" x14ac:dyDescent="0.25">
      <c r="A38" s="79"/>
      <c r="B38" s="77"/>
      <c r="C38" s="78">
        <v>31</v>
      </c>
      <c r="D38" s="78" t="s">
        <v>32</v>
      </c>
      <c r="E38" s="111">
        <v>5470</v>
      </c>
      <c r="F38" s="111">
        <f t="shared" ref="F38:F39" si="4">G38-E38</f>
        <v>-489.19999999999982</v>
      </c>
      <c r="G38" s="111">
        <v>4980.8</v>
      </c>
    </row>
    <row r="39" spans="1:7" x14ac:dyDescent="0.25">
      <c r="A39" s="79"/>
      <c r="B39" s="77"/>
      <c r="C39" s="78">
        <v>61</v>
      </c>
      <c r="D39" s="78" t="s">
        <v>132</v>
      </c>
      <c r="E39" s="111">
        <v>250</v>
      </c>
      <c r="F39" s="111">
        <f t="shared" si="4"/>
        <v>1258</v>
      </c>
      <c r="G39" s="111">
        <v>1508</v>
      </c>
    </row>
    <row r="40" spans="1:7" ht="24.75" customHeight="1" x14ac:dyDescent="0.25">
      <c r="A40" s="90"/>
      <c r="B40" s="87">
        <v>67</v>
      </c>
      <c r="C40" s="88"/>
      <c r="D40" s="91" t="s">
        <v>122</v>
      </c>
      <c r="E40" s="108">
        <v>60315</v>
      </c>
      <c r="F40" s="108">
        <v>42446.27</v>
      </c>
      <c r="G40" s="108">
        <v>102761.27</v>
      </c>
    </row>
    <row r="41" spans="1:7" ht="38.25" x14ac:dyDescent="0.25">
      <c r="A41" s="70"/>
      <c r="B41" s="70">
        <v>671</v>
      </c>
      <c r="C41" s="71"/>
      <c r="D41" s="44" t="s">
        <v>123</v>
      </c>
      <c r="E41" s="103"/>
      <c r="F41" s="103"/>
      <c r="G41" s="103"/>
    </row>
    <row r="42" spans="1:7" ht="38.25" x14ac:dyDescent="0.25">
      <c r="A42" s="12"/>
      <c r="B42" s="12">
        <v>6711</v>
      </c>
      <c r="C42" s="13"/>
      <c r="D42" s="37" t="s">
        <v>124</v>
      </c>
      <c r="E42" s="105"/>
      <c r="F42" s="105"/>
      <c r="G42" s="105"/>
    </row>
    <row r="43" spans="1:7" ht="38.25" x14ac:dyDescent="0.25">
      <c r="A43" s="12"/>
      <c r="B43" s="12">
        <v>6712</v>
      </c>
      <c r="C43" s="13"/>
      <c r="D43" s="37" t="s">
        <v>125</v>
      </c>
      <c r="E43" s="105"/>
      <c r="F43" s="105"/>
      <c r="G43" s="105"/>
    </row>
    <row r="44" spans="1:7" x14ac:dyDescent="0.25">
      <c r="A44" s="77"/>
      <c r="B44" s="77"/>
      <c r="C44" s="78">
        <v>11</v>
      </c>
      <c r="D44" s="78" t="s">
        <v>13</v>
      </c>
      <c r="E44" s="111">
        <v>6115</v>
      </c>
      <c r="F44" s="111">
        <f t="shared" ref="F44:F45" si="5">G44-E44</f>
        <v>2319.4500000000007</v>
      </c>
      <c r="G44" s="111">
        <v>8434.4500000000007</v>
      </c>
    </row>
    <row r="45" spans="1:7" x14ac:dyDescent="0.25">
      <c r="A45" s="77"/>
      <c r="B45" s="77"/>
      <c r="C45" s="78">
        <v>44</v>
      </c>
      <c r="D45" s="78" t="s">
        <v>141</v>
      </c>
      <c r="E45" s="111">
        <v>54200</v>
      </c>
      <c r="F45" s="111">
        <f t="shared" si="5"/>
        <v>40126.820000000007</v>
      </c>
      <c r="G45" s="111">
        <v>94326.82</v>
      </c>
    </row>
    <row r="46" spans="1:7" x14ac:dyDescent="0.25">
      <c r="A46" s="96"/>
      <c r="B46" s="96">
        <v>92</v>
      </c>
      <c r="C46" s="97"/>
      <c r="D46" s="97" t="s">
        <v>142</v>
      </c>
      <c r="E46" s="109">
        <f>E47</f>
        <v>8800</v>
      </c>
      <c r="F46" s="109">
        <f>F47</f>
        <v>-2635.6400000000021</v>
      </c>
      <c r="G46" s="109">
        <f>G47</f>
        <v>6164.3599999999988</v>
      </c>
    </row>
    <row r="47" spans="1:7" x14ac:dyDescent="0.25">
      <c r="A47" s="96"/>
      <c r="B47" s="96">
        <v>922</v>
      </c>
      <c r="C47" s="97"/>
      <c r="D47" s="97" t="s">
        <v>143</v>
      </c>
      <c r="E47" s="109">
        <f>SUM(E48:E54)</f>
        <v>8800</v>
      </c>
      <c r="F47" s="109">
        <f>SUM(F48:F54)</f>
        <v>-2635.6400000000021</v>
      </c>
      <c r="G47" s="109">
        <f>SUM(G48:G54)</f>
        <v>6164.3599999999988</v>
      </c>
    </row>
    <row r="48" spans="1:7" x14ac:dyDescent="0.25">
      <c r="A48" s="77"/>
      <c r="B48" s="77"/>
      <c r="C48" s="78">
        <v>11</v>
      </c>
      <c r="D48" s="78" t="s">
        <v>13</v>
      </c>
      <c r="E48" s="111"/>
      <c r="F48" s="111">
        <f t="shared" ref="F48:F54" si="6">G48-E48</f>
        <v>-405.42</v>
      </c>
      <c r="G48" s="111">
        <v>-405.42</v>
      </c>
    </row>
    <row r="49" spans="1:7" x14ac:dyDescent="0.25">
      <c r="A49" s="79"/>
      <c r="B49" s="77"/>
      <c r="C49" s="78">
        <v>31</v>
      </c>
      <c r="D49" s="95" t="s">
        <v>32</v>
      </c>
      <c r="E49" s="111"/>
      <c r="F49" s="111">
        <f t="shared" si="6"/>
        <v>162.35</v>
      </c>
      <c r="G49" s="111">
        <v>162.35</v>
      </c>
    </row>
    <row r="50" spans="1:7" x14ac:dyDescent="0.25">
      <c r="A50" s="79"/>
      <c r="B50" s="77"/>
      <c r="C50" s="78">
        <v>43</v>
      </c>
      <c r="D50" s="78" t="s">
        <v>37</v>
      </c>
      <c r="E50" s="111">
        <v>-2400</v>
      </c>
      <c r="F50" s="111">
        <f t="shared" si="6"/>
        <v>135.19999999999982</v>
      </c>
      <c r="G50" s="111">
        <v>-2264.8000000000002</v>
      </c>
    </row>
    <row r="51" spans="1:7" x14ac:dyDescent="0.25">
      <c r="A51" s="79"/>
      <c r="B51" s="77"/>
      <c r="C51" s="78">
        <v>44</v>
      </c>
      <c r="D51" s="78" t="s">
        <v>141</v>
      </c>
      <c r="E51" s="111"/>
      <c r="F51" s="111">
        <f t="shared" si="6"/>
        <v>-3168.43</v>
      </c>
      <c r="G51" s="111">
        <v>-3168.43</v>
      </c>
    </row>
    <row r="52" spans="1:7" x14ac:dyDescent="0.25">
      <c r="A52" s="79"/>
      <c r="B52" s="77"/>
      <c r="C52" s="78">
        <v>51</v>
      </c>
      <c r="D52" s="78" t="s">
        <v>103</v>
      </c>
      <c r="E52" s="111">
        <v>19500</v>
      </c>
      <c r="F52" s="111">
        <f t="shared" si="6"/>
        <v>593.43999999999869</v>
      </c>
      <c r="G52" s="111">
        <v>20093.439999999999</v>
      </c>
    </row>
    <row r="53" spans="1:7" x14ac:dyDescent="0.25">
      <c r="A53" s="79"/>
      <c r="B53" s="77"/>
      <c r="C53" s="78">
        <v>52</v>
      </c>
      <c r="D53" s="78" t="s">
        <v>36</v>
      </c>
      <c r="E53" s="111">
        <v>-8300</v>
      </c>
      <c r="F53" s="111">
        <f t="shared" si="6"/>
        <v>-352.78000000000065</v>
      </c>
      <c r="G53" s="111">
        <v>-8652.7800000000007</v>
      </c>
    </row>
    <row r="54" spans="1:7" x14ac:dyDescent="0.25">
      <c r="A54" s="79"/>
      <c r="B54" s="77"/>
      <c r="C54" s="78">
        <v>61</v>
      </c>
      <c r="D54" s="95" t="s">
        <v>132</v>
      </c>
      <c r="E54" s="111"/>
      <c r="F54" s="111">
        <f t="shared" si="6"/>
        <v>400</v>
      </c>
      <c r="G54" s="111">
        <v>400</v>
      </c>
    </row>
    <row r="55" spans="1:7" x14ac:dyDescent="0.25">
      <c r="A55" s="92"/>
      <c r="B55" s="93" t="s">
        <v>126</v>
      </c>
      <c r="C55" s="94"/>
      <c r="D55" s="94"/>
      <c r="E55" s="110">
        <f>SUM(E11+E23+E27+E31+E40+E46)</f>
        <v>1219970</v>
      </c>
      <c r="F55" s="110">
        <f>SUM(F11+F23+F27+F31+F40+F46)</f>
        <v>214977.61999999997</v>
      </c>
      <c r="G55" s="110">
        <f>SUM(G11+G23+G27+G31+G40+G46)</f>
        <v>1434947.62</v>
      </c>
    </row>
    <row r="57" spans="1:7" ht="15.75" x14ac:dyDescent="0.25">
      <c r="A57" s="198" t="s">
        <v>14</v>
      </c>
      <c r="B57" s="199"/>
      <c r="C57" s="199"/>
      <c r="D57" s="199"/>
      <c r="E57" s="199"/>
      <c r="F57" s="199"/>
      <c r="G57" s="199"/>
    </row>
    <row r="58" spans="1:7" ht="18" x14ac:dyDescent="0.25">
      <c r="A58" s="4"/>
      <c r="B58" s="4"/>
      <c r="C58" s="4"/>
      <c r="D58" s="4"/>
      <c r="E58" s="4"/>
      <c r="F58" s="5"/>
      <c r="G58" s="5"/>
    </row>
    <row r="59" spans="1:7" x14ac:dyDescent="0.25">
      <c r="A59" s="19" t="s">
        <v>9</v>
      </c>
      <c r="B59" s="18" t="s">
        <v>10</v>
      </c>
      <c r="C59" s="18" t="s">
        <v>11</v>
      </c>
      <c r="D59" s="18" t="s">
        <v>15</v>
      </c>
      <c r="E59" s="19" t="s">
        <v>156</v>
      </c>
      <c r="F59" s="19" t="s">
        <v>205</v>
      </c>
      <c r="G59" s="19" t="s">
        <v>208</v>
      </c>
    </row>
    <row r="60" spans="1:7" x14ac:dyDescent="0.25">
      <c r="A60" s="82">
        <v>3</v>
      </c>
      <c r="B60" s="82"/>
      <c r="C60" s="82"/>
      <c r="D60" s="170" t="s">
        <v>16</v>
      </c>
      <c r="E60" s="115">
        <f>SUM(E61+E77+E118+E124+E130)</f>
        <v>1211770</v>
      </c>
      <c r="F60" s="115">
        <f>SUM(F61+F77+F118+F124+F130)</f>
        <v>201795.64</v>
      </c>
      <c r="G60" s="115">
        <f>SUM(G61+G77+G118+G124+G130)</f>
        <v>1413565.6400000001</v>
      </c>
    </row>
    <row r="61" spans="1:7" x14ac:dyDescent="0.25">
      <c r="A61" s="72"/>
      <c r="B61" s="73">
        <v>31</v>
      </c>
      <c r="C61" s="73"/>
      <c r="D61" s="45" t="s">
        <v>17</v>
      </c>
      <c r="E61" s="102">
        <v>987730</v>
      </c>
      <c r="F61" s="102">
        <v>160300.01</v>
      </c>
      <c r="G61" s="102">
        <v>1148030.01</v>
      </c>
    </row>
    <row r="62" spans="1:7" x14ac:dyDescent="0.25">
      <c r="A62" s="68"/>
      <c r="B62" s="69">
        <v>311</v>
      </c>
      <c r="C62" s="69"/>
      <c r="D62" s="44" t="s">
        <v>40</v>
      </c>
      <c r="E62" s="103"/>
      <c r="F62" s="103"/>
      <c r="G62" s="103"/>
    </row>
    <row r="63" spans="1:7" x14ac:dyDescent="0.25">
      <c r="A63" s="12"/>
      <c r="B63" s="12">
        <v>3111</v>
      </c>
      <c r="C63" s="13"/>
      <c r="D63" s="37" t="s">
        <v>52</v>
      </c>
      <c r="E63" s="105"/>
      <c r="F63" s="105"/>
      <c r="G63" s="105"/>
    </row>
    <row r="64" spans="1:7" x14ac:dyDescent="0.25">
      <c r="A64" s="12"/>
      <c r="B64" s="12">
        <v>3113</v>
      </c>
      <c r="C64" s="13"/>
      <c r="D64" s="37" t="s">
        <v>53</v>
      </c>
      <c r="E64" s="105"/>
      <c r="F64" s="105"/>
      <c r="G64" s="105"/>
    </row>
    <row r="65" spans="1:7" x14ac:dyDescent="0.25">
      <c r="A65" s="12"/>
      <c r="B65" s="12">
        <v>3114</v>
      </c>
      <c r="C65" s="13"/>
      <c r="D65" s="37" t="s">
        <v>54</v>
      </c>
      <c r="E65" s="105"/>
      <c r="F65" s="105"/>
      <c r="G65" s="105"/>
    </row>
    <row r="66" spans="1:7" x14ac:dyDescent="0.25">
      <c r="A66" s="70"/>
      <c r="B66" s="70">
        <v>312</v>
      </c>
      <c r="C66" s="71"/>
      <c r="D66" s="44" t="s">
        <v>55</v>
      </c>
      <c r="E66" s="106"/>
      <c r="F66" s="106"/>
      <c r="G66" s="106"/>
    </row>
    <row r="67" spans="1:7" x14ac:dyDescent="0.25">
      <c r="A67" s="12"/>
      <c r="B67" s="12">
        <v>3121</v>
      </c>
      <c r="C67" s="13"/>
      <c r="D67" s="37" t="s">
        <v>56</v>
      </c>
      <c r="E67" s="105"/>
      <c r="F67" s="105"/>
      <c r="G67" s="105"/>
    </row>
    <row r="68" spans="1:7" x14ac:dyDescent="0.25">
      <c r="A68" s="70"/>
      <c r="B68" s="70">
        <v>313</v>
      </c>
      <c r="C68" s="71"/>
      <c r="D68" s="44" t="s">
        <v>41</v>
      </c>
      <c r="E68" s="103"/>
      <c r="F68" s="103"/>
      <c r="G68" s="103"/>
    </row>
    <row r="69" spans="1:7" ht="25.5" x14ac:dyDescent="0.25">
      <c r="A69" s="12"/>
      <c r="B69" s="12">
        <v>3131</v>
      </c>
      <c r="C69" s="13"/>
      <c r="D69" s="37" t="s">
        <v>57</v>
      </c>
      <c r="E69" s="105"/>
      <c r="F69" s="105"/>
      <c r="G69" s="105"/>
    </row>
    <row r="70" spans="1:7" ht="25.5" x14ac:dyDescent="0.25">
      <c r="A70" s="12"/>
      <c r="B70" s="12">
        <v>3132</v>
      </c>
      <c r="C70" s="13"/>
      <c r="D70" s="37" t="s">
        <v>58</v>
      </c>
      <c r="E70" s="105"/>
      <c r="F70" s="105"/>
      <c r="G70" s="105"/>
    </row>
    <row r="71" spans="1:7" x14ac:dyDescent="0.25">
      <c r="A71" s="12"/>
      <c r="B71" s="12">
        <v>3133</v>
      </c>
      <c r="C71" s="13"/>
      <c r="D71" s="37" t="s">
        <v>136</v>
      </c>
      <c r="E71" s="105"/>
      <c r="F71" s="105"/>
      <c r="G71" s="105"/>
    </row>
    <row r="72" spans="1:7" x14ac:dyDescent="0.25">
      <c r="A72" s="77"/>
      <c r="B72" s="77"/>
      <c r="C72" s="78">
        <v>11</v>
      </c>
      <c r="D72" s="78" t="s">
        <v>13</v>
      </c>
      <c r="E72" s="111">
        <v>6030</v>
      </c>
      <c r="F72" s="111">
        <f t="shared" ref="F72:F76" si="7">G72-E72</f>
        <v>2496.2399999999998</v>
      </c>
      <c r="G72" s="111">
        <v>8526.24</v>
      </c>
    </row>
    <row r="73" spans="1:7" x14ac:dyDescent="0.25">
      <c r="A73" s="77"/>
      <c r="B73" s="77"/>
      <c r="C73" s="78">
        <v>31</v>
      </c>
      <c r="D73" s="95" t="s">
        <v>32</v>
      </c>
      <c r="E73" s="111">
        <v>150</v>
      </c>
      <c r="F73" s="111">
        <f t="shared" si="7"/>
        <v>370.52</v>
      </c>
      <c r="G73" s="111">
        <v>520.52</v>
      </c>
    </row>
    <row r="74" spans="1:7" x14ac:dyDescent="0.25">
      <c r="A74" s="79"/>
      <c r="B74" s="77"/>
      <c r="C74" s="78">
        <v>43</v>
      </c>
      <c r="D74" s="78" t="s">
        <v>37</v>
      </c>
      <c r="E74" s="111">
        <v>7900</v>
      </c>
      <c r="F74" s="111">
        <f t="shared" si="7"/>
        <v>2581.75</v>
      </c>
      <c r="G74" s="111">
        <v>10481.75</v>
      </c>
    </row>
    <row r="75" spans="1:7" x14ac:dyDescent="0.25">
      <c r="A75" s="79"/>
      <c r="B75" s="77"/>
      <c r="C75" s="78">
        <v>51</v>
      </c>
      <c r="D75" s="78" t="s">
        <v>103</v>
      </c>
      <c r="E75" s="111">
        <v>20450</v>
      </c>
      <c r="F75" s="111">
        <f t="shared" si="7"/>
        <v>11573.830000000002</v>
      </c>
      <c r="G75" s="111">
        <v>32023.83</v>
      </c>
    </row>
    <row r="76" spans="1:7" x14ac:dyDescent="0.25">
      <c r="A76" s="79"/>
      <c r="B76" s="77"/>
      <c r="C76" s="78">
        <v>52</v>
      </c>
      <c r="D76" s="78" t="s">
        <v>36</v>
      </c>
      <c r="E76" s="111">
        <v>953200</v>
      </c>
      <c r="F76" s="111">
        <f t="shared" si="7"/>
        <v>143277.66999999993</v>
      </c>
      <c r="G76" s="111">
        <v>1096477.67</v>
      </c>
    </row>
    <row r="77" spans="1:7" x14ac:dyDescent="0.25">
      <c r="A77" s="74"/>
      <c r="B77" s="75">
        <v>32</v>
      </c>
      <c r="C77" s="76"/>
      <c r="D77" s="45" t="s">
        <v>28</v>
      </c>
      <c r="E77" s="102">
        <v>209055</v>
      </c>
      <c r="F77" s="102">
        <v>39248.58</v>
      </c>
      <c r="G77" s="102">
        <v>248303.58</v>
      </c>
    </row>
    <row r="78" spans="1:7" x14ac:dyDescent="0.25">
      <c r="A78" s="64"/>
      <c r="B78" s="65">
        <v>321</v>
      </c>
      <c r="C78" s="63"/>
      <c r="D78" s="44" t="s">
        <v>42</v>
      </c>
      <c r="E78" s="103"/>
      <c r="F78" s="103"/>
      <c r="G78" s="103"/>
    </row>
    <row r="79" spans="1:7" x14ac:dyDescent="0.25">
      <c r="A79" s="56"/>
      <c r="B79" s="15">
        <v>3211</v>
      </c>
      <c r="C79" s="13"/>
      <c r="D79" s="37" t="s">
        <v>59</v>
      </c>
      <c r="E79" s="105"/>
      <c r="F79" s="105"/>
      <c r="G79" s="105"/>
    </row>
    <row r="80" spans="1:7" ht="25.5" x14ac:dyDescent="0.25">
      <c r="A80" s="56"/>
      <c r="B80" s="12">
        <v>3212</v>
      </c>
      <c r="C80" s="13"/>
      <c r="D80" s="37" t="s">
        <v>60</v>
      </c>
      <c r="E80" s="105"/>
      <c r="F80" s="105"/>
      <c r="G80" s="105"/>
    </row>
    <row r="81" spans="1:7" x14ac:dyDescent="0.25">
      <c r="A81" s="56"/>
      <c r="B81" s="12">
        <v>3213</v>
      </c>
      <c r="C81" s="13"/>
      <c r="D81" s="37" t="s">
        <v>61</v>
      </c>
      <c r="E81" s="105"/>
      <c r="F81" s="105"/>
      <c r="G81" s="105"/>
    </row>
    <row r="82" spans="1:7" ht="25.5" x14ac:dyDescent="0.25">
      <c r="A82" s="56"/>
      <c r="B82" s="12">
        <v>3214</v>
      </c>
      <c r="C82" s="13"/>
      <c r="D82" s="37" t="s">
        <v>62</v>
      </c>
      <c r="E82" s="105"/>
      <c r="F82" s="105"/>
      <c r="G82" s="105"/>
    </row>
    <row r="83" spans="1:7" x14ac:dyDescent="0.25">
      <c r="A83" s="61"/>
      <c r="B83" s="62">
        <v>322</v>
      </c>
      <c r="C83" s="63"/>
      <c r="D83" s="44" t="s">
        <v>43</v>
      </c>
      <c r="E83" s="103"/>
      <c r="F83" s="103"/>
      <c r="G83" s="103"/>
    </row>
    <row r="84" spans="1:7" ht="25.5" x14ac:dyDescent="0.25">
      <c r="A84" s="55"/>
      <c r="B84" s="12">
        <v>3221</v>
      </c>
      <c r="C84" s="13"/>
      <c r="D84" s="37" t="s">
        <v>63</v>
      </c>
      <c r="E84" s="116"/>
      <c r="F84" s="105"/>
      <c r="G84" s="116"/>
    </row>
    <row r="85" spans="1:7" x14ac:dyDescent="0.25">
      <c r="A85" s="54"/>
      <c r="B85" s="12">
        <v>3222</v>
      </c>
      <c r="C85" s="13"/>
      <c r="D85" s="37" t="s">
        <v>64</v>
      </c>
      <c r="E85" s="116"/>
      <c r="F85" s="105"/>
      <c r="G85" s="116"/>
    </row>
    <row r="86" spans="1:7" x14ac:dyDescent="0.25">
      <c r="A86" s="54"/>
      <c r="B86" s="58">
        <v>3223</v>
      </c>
      <c r="C86" s="14"/>
      <c r="D86" s="37" t="s">
        <v>65</v>
      </c>
      <c r="E86" s="116"/>
      <c r="F86" s="105"/>
      <c r="G86" s="116"/>
    </row>
    <row r="87" spans="1:7" ht="25.5" x14ac:dyDescent="0.25">
      <c r="A87" s="54"/>
      <c r="B87" s="15">
        <v>3224</v>
      </c>
      <c r="C87" s="15"/>
      <c r="D87" s="37" t="s">
        <v>66</v>
      </c>
      <c r="E87" s="112"/>
      <c r="F87" s="105"/>
      <c r="G87" s="112"/>
    </row>
    <row r="88" spans="1:7" x14ac:dyDescent="0.25">
      <c r="A88" s="54"/>
      <c r="B88" s="15">
        <v>3225</v>
      </c>
      <c r="C88" s="13"/>
      <c r="D88" s="37" t="s">
        <v>67</v>
      </c>
      <c r="E88" s="112"/>
      <c r="F88" s="105"/>
      <c r="G88" s="112"/>
    </row>
    <row r="89" spans="1:7" ht="25.5" x14ac:dyDescent="0.25">
      <c r="A89" s="54"/>
      <c r="B89" s="57">
        <v>3226</v>
      </c>
      <c r="C89" s="54"/>
      <c r="D89" s="37" t="s">
        <v>68</v>
      </c>
      <c r="E89" s="112"/>
      <c r="F89" s="112"/>
      <c r="G89" s="112"/>
    </row>
    <row r="90" spans="1:7" ht="25.5" x14ac:dyDescent="0.25">
      <c r="A90" s="54"/>
      <c r="B90" s="57">
        <v>3227</v>
      </c>
      <c r="C90" s="54"/>
      <c r="D90" s="37" t="s">
        <v>69</v>
      </c>
      <c r="E90" s="112"/>
      <c r="F90" s="105"/>
      <c r="G90" s="112"/>
    </row>
    <row r="91" spans="1:7" x14ac:dyDescent="0.25">
      <c r="A91" s="59"/>
      <c r="B91" s="60">
        <v>323</v>
      </c>
      <c r="C91" s="59"/>
      <c r="D91" s="44" t="s">
        <v>44</v>
      </c>
      <c r="E91" s="103"/>
      <c r="F91" s="103"/>
      <c r="G91" s="103"/>
    </row>
    <row r="92" spans="1:7" x14ac:dyDescent="0.25">
      <c r="A92" s="66"/>
      <c r="B92" s="57">
        <v>3231</v>
      </c>
      <c r="C92" s="54"/>
      <c r="D92" s="37" t="s">
        <v>70</v>
      </c>
      <c r="E92" s="112"/>
      <c r="F92" s="105"/>
      <c r="G92" s="112"/>
    </row>
    <row r="93" spans="1:7" ht="25.5" x14ac:dyDescent="0.25">
      <c r="A93" s="54"/>
      <c r="B93" s="57">
        <v>3232</v>
      </c>
      <c r="C93" s="54"/>
      <c r="D93" s="37" t="s">
        <v>71</v>
      </c>
      <c r="E93" s="112"/>
      <c r="F93" s="105"/>
      <c r="G93" s="112"/>
    </row>
    <row r="94" spans="1:7" x14ac:dyDescent="0.25">
      <c r="A94" s="54"/>
      <c r="B94" s="57">
        <v>3233</v>
      </c>
      <c r="C94" s="54"/>
      <c r="D94" s="37" t="s">
        <v>72</v>
      </c>
      <c r="E94" s="112"/>
      <c r="F94" s="105"/>
      <c r="G94" s="112"/>
    </row>
    <row r="95" spans="1:7" x14ac:dyDescent="0.25">
      <c r="A95" s="54"/>
      <c r="B95" s="57">
        <v>3234</v>
      </c>
      <c r="C95" s="54"/>
      <c r="D95" s="37" t="s">
        <v>73</v>
      </c>
      <c r="E95" s="112"/>
      <c r="F95" s="105"/>
      <c r="G95" s="112"/>
    </row>
    <row r="96" spans="1:7" x14ac:dyDescent="0.25">
      <c r="A96" s="54"/>
      <c r="B96" s="57">
        <v>3235</v>
      </c>
      <c r="C96" s="54"/>
      <c r="D96" s="37" t="s">
        <v>74</v>
      </c>
      <c r="E96" s="112"/>
      <c r="F96" s="105"/>
      <c r="G96" s="112"/>
    </row>
    <row r="97" spans="1:7" ht="25.5" x14ac:dyDescent="0.25">
      <c r="A97" s="54"/>
      <c r="B97" s="57">
        <v>3236</v>
      </c>
      <c r="C97" s="54"/>
      <c r="D97" s="37" t="s">
        <v>75</v>
      </c>
      <c r="E97" s="112"/>
      <c r="F97" s="105"/>
      <c r="G97" s="112"/>
    </row>
    <row r="98" spans="1:7" x14ac:dyDescent="0.25">
      <c r="A98" s="54"/>
      <c r="B98" s="57">
        <v>3237</v>
      </c>
      <c r="C98" s="54"/>
      <c r="D98" s="37" t="s">
        <v>76</v>
      </c>
      <c r="E98" s="112"/>
      <c r="F98" s="105"/>
      <c r="G98" s="112"/>
    </row>
    <row r="99" spans="1:7" x14ac:dyDescent="0.25">
      <c r="A99" s="54"/>
      <c r="B99" s="57">
        <v>3238</v>
      </c>
      <c r="C99" s="54"/>
      <c r="D99" s="37" t="s">
        <v>77</v>
      </c>
      <c r="E99" s="112"/>
      <c r="F99" s="105"/>
      <c r="G99" s="112"/>
    </row>
    <row r="100" spans="1:7" x14ac:dyDescent="0.25">
      <c r="A100" s="54"/>
      <c r="B100" s="57">
        <v>3239</v>
      </c>
      <c r="C100" s="54"/>
      <c r="D100" s="37" t="s">
        <v>78</v>
      </c>
      <c r="E100" s="112"/>
      <c r="F100" s="105"/>
      <c r="G100" s="112"/>
    </row>
    <row r="101" spans="1:7" ht="25.5" x14ac:dyDescent="0.25">
      <c r="A101" s="59"/>
      <c r="B101" s="60">
        <v>324</v>
      </c>
      <c r="C101" s="59"/>
      <c r="D101" s="44" t="s">
        <v>79</v>
      </c>
      <c r="E101" s="103"/>
      <c r="F101" s="103"/>
      <c r="G101" s="103"/>
    </row>
    <row r="102" spans="1:7" ht="25.5" x14ac:dyDescent="0.25">
      <c r="A102" s="66"/>
      <c r="B102" s="67">
        <v>3241</v>
      </c>
      <c r="C102" s="66"/>
      <c r="D102" s="37" t="s">
        <v>104</v>
      </c>
      <c r="E102" s="112"/>
      <c r="F102" s="105"/>
      <c r="G102" s="112"/>
    </row>
    <row r="103" spans="1:7" ht="25.5" x14ac:dyDescent="0.25">
      <c r="A103" s="59"/>
      <c r="B103" s="60">
        <v>329</v>
      </c>
      <c r="C103" s="59"/>
      <c r="D103" s="44" t="s">
        <v>80</v>
      </c>
      <c r="E103" s="103"/>
      <c r="F103" s="103"/>
      <c r="G103" s="103"/>
    </row>
    <row r="104" spans="1:7" ht="38.25" x14ac:dyDescent="0.25">
      <c r="A104" s="66"/>
      <c r="B104" s="57">
        <v>3291</v>
      </c>
      <c r="C104" s="54"/>
      <c r="D104" s="37" t="s">
        <v>81</v>
      </c>
      <c r="E104" s="112"/>
      <c r="F104" s="112"/>
      <c r="G104" s="112"/>
    </row>
    <row r="105" spans="1:7" x14ac:dyDescent="0.25">
      <c r="A105" s="54"/>
      <c r="B105" s="57">
        <v>3292</v>
      </c>
      <c r="C105" s="54"/>
      <c r="D105" s="37" t="s">
        <v>82</v>
      </c>
      <c r="E105" s="112"/>
      <c r="F105" s="112"/>
      <c r="G105" s="112"/>
    </row>
    <row r="106" spans="1:7" x14ac:dyDescent="0.25">
      <c r="A106" s="54"/>
      <c r="B106" s="57">
        <v>3293</v>
      </c>
      <c r="C106" s="54"/>
      <c r="D106" s="37" t="s">
        <v>83</v>
      </c>
      <c r="E106" s="112"/>
      <c r="F106" s="105"/>
      <c r="G106" s="112"/>
    </row>
    <row r="107" spans="1:7" x14ac:dyDescent="0.25">
      <c r="A107" s="54"/>
      <c r="B107" s="57">
        <v>3294</v>
      </c>
      <c r="C107" s="54"/>
      <c r="D107" s="37" t="s">
        <v>84</v>
      </c>
      <c r="E107" s="112"/>
      <c r="F107" s="105"/>
      <c r="G107" s="112"/>
    </row>
    <row r="108" spans="1:7" x14ac:dyDescent="0.25">
      <c r="A108" s="54"/>
      <c r="B108" s="57">
        <v>3295</v>
      </c>
      <c r="C108" s="54"/>
      <c r="D108" s="37" t="s">
        <v>85</v>
      </c>
      <c r="E108" s="112"/>
      <c r="F108" s="105"/>
      <c r="G108" s="112"/>
    </row>
    <row r="109" spans="1:7" x14ac:dyDescent="0.25">
      <c r="A109" s="54"/>
      <c r="B109" s="57">
        <v>3296</v>
      </c>
      <c r="C109" s="54"/>
      <c r="D109" s="37" t="s">
        <v>86</v>
      </c>
      <c r="E109" s="112"/>
      <c r="F109" s="112"/>
      <c r="G109" s="112"/>
    </row>
    <row r="110" spans="1:7" ht="25.5" x14ac:dyDescent="0.25">
      <c r="A110" s="54"/>
      <c r="B110" s="57">
        <v>3299</v>
      </c>
      <c r="C110" s="54"/>
      <c r="D110" s="37" t="s">
        <v>45</v>
      </c>
      <c r="E110" s="112"/>
      <c r="F110" s="105"/>
      <c r="G110" s="112"/>
    </row>
    <row r="111" spans="1:7" x14ac:dyDescent="0.25">
      <c r="A111" s="77"/>
      <c r="B111" s="77"/>
      <c r="C111" s="78">
        <v>11</v>
      </c>
      <c r="D111" s="78" t="s">
        <v>13</v>
      </c>
      <c r="E111" s="111">
        <v>85</v>
      </c>
      <c r="F111" s="111">
        <f t="shared" ref="F111:F117" si="8">G111-E111</f>
        <v>92.259999999999991</v>
      </c>
      <c r="G111" s="111">
        <v>177.26</v>
      </c>
    </row>
    <row r="112" spans="1:7" x14ac:dyDescent="0.25">
      <c r="A112" s="79"/>
      <c r="B112" s="77"/>
      <c r="C112" s="78">
        <v>31</v>
      </c>
      <c r="D112" s="95" t="s">
        <v>32</v>
      </c>
      <c r="E112" s="111">
        <v>5320</v>
      </c>
      <c r="F112" s="111">
        <f t="shared" si="8"/>
        <v>-697.76000000000022</v>
      </c>
      <c r="G112" s="111">
        <v>4622.24</v>
      </c>
    </row>
    <row r="113" spans="1:7" x14ac:dyDescent="0.25">
      <c r="A113" s="79"/>
      <c r="B113" s="77"/>
      <c r="C113" s="78">
        <v>43</v>
      </c>
      <c r="D113" s="78" t="s">
        <v>37</v>
      </c>
      <c r="E113" s="111">
        <v>21900</v>
      </c>
      <c r="F113" s="111">
        <f t="shared" si="8"/>
        <v>9714.6699999999983</v>
      </c>
      <c r="G113" s="111">
        <v>31614.67</v>
      </c>
    </row>
    <row r="114" spans="1:7" x14ac:dyDescent="0.25">
      <c r="A114" s="79"/>
      <c r="B114" s="77"/>
      <c r="C114" s="78">
        <v>44</v>
      </c>
      <c r="D114" s="78" t="s">
        <v>141</v>
      </c>
      <c r="E114" s="111">
        <v>53200</v>
      </c>
      <c r="F114" s="111">
        <f t="shared" si="8"/>
        <v>21301.75</v>
      </c>
      <c r="G114" s="111">
        <v>74501.75</v>
      </c>
    </row>
    <row r="115" spans="1:7" x14ac:dyDescent="0.25">
      <c r="A115" s="79"/>
      <c r="B115" s="77"/>
      <c r="C115" s="78">
        <v>51</v>
      </c>
      <c r="D115" s="78" t="s">
        <v>103</v>
      </c>
      <c r="E115" s="111">
        <v>29670</v>
      </c>
      <c r="F115" s="111">
        <f t="shared" si="8"/>
        <v>10150.489999999998</v>
      </c>
      <c r="G115" s="111">
        <v>39820.49</v>
      </c>
    </row>
    <row r="116" spans="1:7" x14ac:dyDescent="0.25">
      <c r="A116" s="79"/>
      <c r="B116" s="77"/>
      <c r="C116" s="78">
        <v>52</v>
      </c>
      <c r="D116" s="78" t="s">
        <v>36</v>
      </c>
      <c r="E116" s="111">
        <v>98700</v>
      </c>
      <c r="F116" s="111">
        <f t="shared" si="8"/>
        <v>-2012.320000000007</v>
      </c>
      <c r="G116" s="111">
        <v>96687.679999999993</v>
      </c>
    </row>
    <row r="117" spans="1:7" x14ac:dyDescent="0.25">
      <c r="A117" s="79"/>
      <c r="B117" s="77"/>
      <c r="C117" s="78">
        <v>61</v>
      </c>
      <c r="D117" s="95" t="s">
        <v>132</v>
      </c>
      <c r="E117" s="111">
        <v>180</v>
      </c>
      <c r="F117" s="111">
        <f t="shared" si="8"/>
        <v>699.49</v>
      </c>
      <c r="G117" s="111">
        <v>879.49</v>
      </c>
    </row>
    <row r="118" spans="1:7" x14ac:dyDescent="0.25">
      <c r="A118" s="80"/>
      <c r="B118" s="81">
        <v>34</v>
      </c>
      <c r="C118" s="80"/>
      <c r="D118" s="45" t="s">
        <v>46</v>
      </c>
      <c r="E118" s="102">
        <v>1015</v>
      </c>
      <c r="F118" s="102">
        <v>158.66999999999999</v>
      </c>
      <c r="G118" s="102">
        <v>1173.67</v>
      </c>
    </row>
    <row r="119" spans="1:7" x14ac:dyDescent="0.25">
      <c r="A119" s="59"/>
      <c r="B119" s="60">
        <v>343</v>
      </c>
      <c r="C119" s="59"/>
      <c r="D119" s="44" t="s">
        <v>47</v>
      </c>
      <c r="E119" s="103"/>
      <c r="F119" s="103"/>
      <c r="G119" s="103"/>
    </row>
    <row r="120" spans="1:7" ht="25.5" x14ac:dyDescent="0.25">
      <c r="A120" s="66"/>
      <c r="B120" s="57">
        <v>3431</v>
      </c>
      <c r="C120" s="54"/>
      <c r="D120" s="37" t="s">
        <v>87</v>
      </c>
      <c r="E120" s="112"/>
      <c r="F120" s="105"/>
      <c r="G120" s="112"/>
    </row>
    <row r="121" spans="1:7" x14ac:dyDescent="0.25">
      <c r="A121" s="54"/>
      <c r="B121" s="57">
        <v>3433</v>
      </c>
      <c r="C121" s="54"/>
      <c r="D121" s="37" t="s">
        <v>88</v>
      </c>
      <c r="E121" s="112"/>
      <c r="F121" s="105"/>
      <c r="G121" s="112"/>
    </row>
    <row r="122" spans="1:7" x14ac:dyDescent="0.25">
      <c r="A122" s="79"/>
      <c r="B122" s="77"/>
      <c r="C122" s="78">
        <v>31</v>
      </c>
      <c r="D122" s="78" t="s">
        <v>32</v>
      </c>
      <c r="E122" s="111">
        <v>15</v>
      </c>
      <c r="F122" s="111">
        <f t="shared" ref="F122:F123" si="9">G122-E122</f>
        <v>2.0300000000000011</v>
      </c>
      <c r="G122" s="111">
        <v>17.03</v>
      </c>
    </row>
    <row r="123" spans="1:7" x14ac:dyDescent="0.25">
      <c r="A123" s="79"/>
      <c r="B123" s="77"/>
      <c r="C123" s="78">
        <v>44</v>
      </c>
      <c r="D123" s="78" t="s">
        <v>141</v>
      </c>
      <c r="E123" s="111">
        <v>1000</v>
      </c>
      <c r="F123" s="111">
        <f t="shared" si="9"/>
        <v>156.6400000000001</v>
      </c>
      <c r="G123" s="111">
        <v>1156.6400000000001</v>
      </c>
    </row>
    <row r="124" spans="1:7" ht="38.25" x14ac:dyDescent="0.25">
      <c r="A124" s="80"/>
      <c r="B124" s="81">
        <v>37</v>
      </c>
      <c r="C124" s="80"/>
      <c r="D124" s="45" t="s">
        <v>48</v>
      </c>
      <c r="E124" s="102">
        <v>13470</v>
      </c>
      <c r="F124" s="102">
        <v>1778.3</v>
      </c>
      <c r="G124" s="102">
        <v>15248.3</v>
      </c>
    </row>
    <row r="125" spans="1:7" ht="25.5" x14ac:dyDescent="0.25">
      <c r="A125" s="59"/>
      <c r="B125" s="60">
        <v>372</v>
      </c>
      <c r="C125" s="59"/>
      <c r="D125" s="44" t="s">
        <v>49</v>
      </c>
      <c r="E125" s="103"/>
      <c r="F125" s="103"/>
      <c r="G125" s="103"/>
    </row>
    <row r="126" spans="1:7" ht="25.5" x14ac:dyDescent="0.25">
      <c r="A126" s="66"/>
      <c r="B126" s="57">
        <v>3721</v>
      </c>
      <c r="C126" s="54"/>
      <c r="D126" s="37" t="s">
        <v>89</v>
      </c>
      <c r="E126" s="112"/>
      <c r="F126" s="105"/>
      <c r="G126" s="112"/>
    </row>
    <row r="127" spans="1:7" ht="25.5" x14ac:dyDescent="0.25">
      <c r="A127" s="54"/>
      <c r="B127" s="57">
        <v>3722</v>
      </c>
      <c r="C127" s="54"/>
      <c r="D127" s="37" t="s">
        <v>90</v>
      </c>
      <c r="E127" s="112"/>
      <c r="F127" s="105"/>
      <c r="G127" s="112"/>
    </row>
    <row r="128" spans="1:7" x14ac:dyDescent="0.25">
      <c r="A128" s="79"/>
      <c r="B128" s="77"/>
      <c r="C128" s="78">
        <v>52</v>
      </c>
      <c r="D128" s="78" t="s">
        <v>36</v>
      </c>
      <c r="E128" s="111">
        <v>13400</v>
      </c>
      <c r="F128" s="111">
        <f t="shared" ref="F128:F129" si="10">G128-E128</f>
        <v>1848.2999999999993</v>
      </c>
      <c r="G128" s="111">
        <v>15248.3</v>
      </c>
    </row>
    <row r="129" spans="1:7" x14ac:dyDescent="0.25">
      <c r="A129" s="79"/>
      <c r="B129" s="77"/>
      <c r="C129" s="78">
        <v>61</v>
      </c>
      <c r="D129" s="78" t="s">
        <v>132</v>
      </c>
      <c r="E129" s="111">
        <v>70</v>
      </c>
      <c r="F129" s="111">
        <f t="shared" si="10"/>
        <v>-70</v>
      </c>
      <c r="G129" s="111"/>
    </row>
    <row r="130" spans="1:7" x14ac:dyDescent="0.25">
      <c r="A130" s="80"/>
      <c r="B130" s="81">
        <v>38</v>
      </c>
      <c r="C130" s="80"/>
      <c r="D130" s="45" t="s">
        <v>186</v>
      </c>
      <c r="E130" s="102">
        <v>500</v>
      </c>
      <c r="F130" s="102">
        <v>310.08</v>
      </c>
      <c r="G130" s="102">
        <v>810.08</v>
      </c>
    </row>
    <row r="131" spans="1:7" x14ac:dyDescent="0.25">
      <c r="A131" s="59"/>
      <c r="B131" s="60">
        <v>381</v>
      </c>
      <c r="C131" s="59"/>
      <c r="D131" s="44" t="s">
        <v>120</v>
      </c>
      <c r="E131" s="103"/>
      <c r="F131" s="103"/>
      <c r="G131" s="103"/>
    </row>
    <row r="132" spans="1:7" x14ac:dyDescent="0.25">
      <c r="A132" s="66"/>
      <c r="B132" s="57">
        <v>3812</v>
      </c>
      <c r="C132" s="54"/>
      <c r="D132" s="37" t="s">
        <v>187</v>
      </c>
      <c r="E132" s="112"/>
      <c r="F132" s="105"/>
      <c r="G132" s="112"/>
    </row>
    <row r="133" spans="1:7" x14ac:dyDescent="0.25">
      <c r="A133" s="79"/>
      <c r="B133" s="77"/>
      <c r="C133" s="78">
        <v>31</v>
      </c>
      <c r="D133" s="78" t="s">
        <v>32</v>
      </c>
      <c r="E133" s="111"/>
      <c r="F133" s="111">
        <f t="shared" ref="F133:F135" si="11">G133-E133</f>
        <v>0.39</v>
      </c>
      <c r="G133" s="111">
        <v>0.39</v>
      </c>
    </row>
    <row r="134" spans="1:7" x14ac:dyDescent="0.25">
      <c r="A134" s="79"/>
      <c r="B134" s="77"/>
      <c r="C134" s="78">
        <v>52</v>
      </c>
      <c r="D134" s="78" t="s">
        <v>36</v>
      </c>
      <c r="E134" s="111">
        <v>500</v>
      </c>
      <c r="F134" s="111">
        <f t="shared" si="11"/>
        <v>67.690000000000055</v>
      </c>
      <c r="G134" s="111">
        <v>567.69000000000005</v>
      </c>
    </row>
    <row r="135" spans="1:7" x14ac:dyDescent="0.25">
      <c r="A135" s="79"/>
      <c r="B135" s="77"/>
      <c r="C135" s="78">
        <v>61</v>
      </c>
      <c r="D135" s="78" t="s">
        <v>132</v>
      </c>
      <c r="E135" s="111"/>
      <c r="F135" s="111">
        <f t="shared" si="11"/>
        <v>242</v>
      </c>
      <c r="G135" s="111">
        <v>242</v>
      </c>
    </row>
    <row r="136" spans="1:7" ht="38.25" x14ac:dyDescent="0.25">
      <c r="A136" s="83"/>
      <c r="B136" s="84">
        <v>4</v>
      </c>
      <c r="C136" s="83"/>
      <c r="D136" s="85" t="s">
        <v>38</v>
      </c>
      <c r="E136" s="113">
        <f t="shared" ref="E136:G136" si="12">E137</f>
        <v>8200</v>
      </c>
      <c r="F136" s="113">
        <f t="shared" si="12"/>
        <v>14865.8</v>
      </c>
      <c r="G136" s="113">
        <f t="shared" si="12"/>
        <v>23065.8</v>
      </c>
    </row>
    <row r="137" spans="1:7" ht="38.25" x14ac:dyDescent="0.25">
      <c r="A137" s="80"/>
      <c r="B137" s="81">
        <v>42</v>
      </c>
      <c r="C137" s="80"/>
      <c r="D137" s="45" t="s">
        <v>38</v>
      </c>
      <c r="E137" s="102">
        <v>8200</v>
      </c>
      <c r="F137" s="102">
        <v>14865.8</v>
      </c>
      <c r="G137" s="102">
        <v>23065.8</v>
      </c>
    </row>
    <row r="138" spans="1:7" x14ac:dyDescent="0.25">
      <c r="A138" s="59"/>
      <c r="B138" s="60">
        <v>421</v>
      </c>
      <c r="C138" s="59"/>
      <c r="D138" s="44" t="s">
        <v>210</v>
      </c>
      <c r="E138" s="103"/>
      <c r="F138" s="103"/>
      <c r="G138" s="103"/>
    </row>
    <row r="139" spans="1:7" x14ac:dyDescent="0.25">
      <c r="A139" s="66"/>
      <c r="B139" s="153">
        <v>4211</v>
      </c>
      <c r="C139" s="54"/>
      <c r="D139" s="37" t="s">
        <v>211</v>
      </c>
      <c r="E139" s="112"/>
      <c r="F139" s="105"/>
      <c r="G139" s="112"/>
    </row>
    <row r="140" spans="1:7" x14ac:dyDescent="0.25">
      <c r="A140" s="54"/>
      <c r="B140" s="153">
        <v>4212</v>
      </c>
      <c r="C140" s="54"/>
      <c r="D140" s="37" t="s">
        <v>212</v>
      </c>
      <c r="E140" s="112"/>
      <c r="F140" s="105"/>
      <c r="G140" s="112"/>
    </row>
    <row r="141" spans="1:7" ht="15.75" customHeight="1" x14ac:dyDescent="0.25">
      <c r="A141" s="54"/>
      <c r="B141" s="153">
        <v>4213</v>
      </c>
      <c r="C141" s="54"/>
      <c r="D141" s="37" t="s">
        <v>216</v>
      </c>
      <c r="E141" s="112"/>
      <c r="F141" s="112"/>
      <c r="G141" s="112"/>
    </row>
    <row r="142" spans="1:7" x14ac:dyDescent="0.25">
      <c r="A142" s="54"/>
      <c r="B142" s="153">
        <v>4214</v>
      </c>
      <c r="C142" s="54"/>
      <c r="D142" s="37" t="s">
        <v>214</v>
      </c>
      <c r="E142" s="112"/>
      <c r="F142" s="112"/>
      <c r="G142" s="112"/>
    </row>
    <row r="143" spans="1:7" x14ac:dyDescent="0.25">
      <c r="A143" s="59"/>
      <c r="B143" s="60">
        <v>422</v>
      </c>
      <c r="C143" s="59"/>
      <c r="D143" s="44" t="s">
        <v>50</v>
      </c>
      <c r="E143" s="103"/>
      <c r="F143" s="103"/>
      <c r="G143" s="103"/>
    </row>
    <row r="144" spans="1:7" x14ac:dyDescent="0.25">
      <c r="A144" s="66"/>
      <c r="B144" s="57">
        <v>4221</v>
      </c>
      <c r="C144" s="54"/>
      <c r="D144" s="37" t="s">
        <v>91</v>
      </c>
      <c r="E144" s="112"/>
      <c r="F144" s="105"/>
      <c r="G144" s="112"/>
    </row>
    <row r="145" spans="1:7" x14ac:dyDescent="0.25">
      <c r="A145" s="54"/>
      <c r="B145" s="57">
        <v>4222</v>
      </c>
      <c r="C145" s="54"/>
      <c r="D145" s="37" t="s">
        <v>92</v>
      </c>
      <c r="E145" s="112"/>
      <c r="F145" s="112"/>
      <c r="G145" s="112"/>
    </row>
    <row r="146" spans="1:7" x14ac:dyDescent="0.25">
      <c r="A146" s="54"/>
      <c r="B146" s="57">
        <v>4223</v>
      </c>
      <c r="C146" s="54"/>
      <c r="D146" s="37" t="s">
        <v>93</v>
      </c>
      <c r="E146" s="112"/>
      <c r="F146" s="112"/>
      <c r="G146" s="112"/>
    </row>
    <row r="147" spans="1:7" x14ac:dyDescent="0.25">
      <c r="A147" s="54"/>
      <c r="B147" s="57">
        <v>4225</v>
      </c>
      <c r="C147" s="54"/>
      <c r="D147" s="37" t="s">
        <v>94</v>
      </c>
      <c r="E147" s="112"/>
      <c r="F147" s="112"/>
      <c r="G147" s="112"/>
    </row>
    <row r="148" spans="1:7" x14ac:dyDescent="0.25">
      <c r="A148" s="54"/>
      <c r="B148" s="57">
        <v>4226</v>
      </c>
      <c r="C148" s="54"/>
      <c r="D148" s="37" t="s">
        <v>95</v>
      </c>
      <c r="E148" s="112"/>
      <c r="F148" s="105"/>
      <c r="G148" s="112"/>
    </row>
    <row r="149" spans="1:7" ht="25.5" x14ac:dyDescent="0.25">
      <c r="A149" s="54"/>
      <c r="B149" s="57">
        <v>4227</v>
      </c>
      <c r="C149" s="54"/>
      <c r="D149" s="37" t="s">
        <v>96</v>
      </c>
      <c r="E149" s="112"/>
      <c r="F149" s="105"/>
      <c r="G149" s="112"/>
    </row>
    <row r="150" spans="1:7" ht="25.5" x14ac:dyDescent="0.25">
      <c r="A150" s="59"/>
      <c r="B150" s="60">
        <v>424</v>
      </c>
      <c r="C150" s="59"/>
      <c r="D150" s="44" t="s">
        <v>51</v>
      </c>
      <c r="E150" s="114"/>
      <c r="F150" s="114"/>
      <c r="G150" s="114"/>
    </row>
    <row r="151" spans="1:7" x14ac:dyDescent="0.25">
      <c r="A151" s="66"/>
      <c r="B151" s="57">
        <v>4241</v>
      </c>
      <c r="C151" s="54"/>
      <c r="D151" s="37" t="s">
        <v>97</v>
      </c>
      <c r="E151" s="112"/>
      <c r="F151" s="105"/>
      <c r="G151" s="112"/>
    </row>
    <row r="152" spans="1:7" x14ac:dyDescent="0.25">
      <c r="A152" s="79"/>
      <c r="B152" s="77"/>
      <c r="C152" s="78">
        <v>44</v>
      </c>
      <c r="D152" s="78" t="s">
        <v>141</v>
      </c>
      <c r="E152" s="111"/>
      <c r="F152" s="111">
        <f t="shared" ref="F152:F155" si="13">G152-E152</f>
        <v>15500</v>
      </c>
      <c r="G152" s="111">
        <v>15500</v>
      </c>
    </row>
    <row r="153" spans="1:7" x14ac:dyDescent="0.25">
      <c r="A153" s="77"/>
      <c r="B153" s="77"/>
      <c r="C153" s="78">
        <v>51</v>
      </c>
      <c r="D153" s="78" t="s">
        <v>103</v>
      </c>
      <c r="E153" s="111"/>
      <c r="F153" s="111">
        <f t="shared" si="13"/>
        <v>70.5</v>
      </c>
      <c r="G153" s="111">
        <v>70.5</v>
      </c>
    </row>
    <row r="154" spans="1:7" x14ac:dyDescent="0.25">
      <c r="A154" s="77"/>
      <c r="B154" s="77"/>
      <c r="C154" s="78">
        <v>52</v>
      </c>
      <c r="D154" s="78" t="s">
        <v>36</v>
      </c>
      <c r="E154" s="111">
        <v>8200</v>
      </c>
      <c r="F154" s="111">
        <f t="shared" si="13"/>
        <v>-1491.21</v>
      </c>
      <c r="G154" s="111">
        <v>6708.79</v>
      </c>
    </row>
    <row r="155" spans="1:7" x14ac:dyDescent="0.25">
      <c r="A155" s="79"/>
      <c r="B155" s="77"/>
      <c r="C155" s="78">
        <v>61</v>
      </c>
      <c r="D155" s="78" t="s">
        <v>132</v>
      </c>
      <c r="E155" s="111"/>
      <c r="F155" s="111">
        <f t="shared" si="13"/>
        <v>786.51</v>
      </c>
      <c r="G155" s="111">
        <v>786.51</v>
      </c>
    </row>
    <row r="156" spans="1:7" x14ac:dyDescent="0.25">
      <c r="A156" s="194" t="s">
        <v>105</v>
      </c>
      <c r="B156" s="195"/>
      <c r="C156" s="195"/>
      <c r="D156" s="196"/>
      <c r="E156" s="113">
        <f>SUM(E60,E136)</f>
        <v>1219970</v>
      </c>
      <c r="F156" s="113">
        <f>SUM(F60,F136)</f>
        <v>216661.44</v>
      </c>
      <c r="G156" s="113">
        <f>SUM(G60,G136)</f>
        <v>1436631.4400000002</v>
      </c>
    </row>
    <row r="158" spans="1:7" x14ac:dyDescent="0.25">
      <c r="A158" t="s">
        <v>221</v>
      </c>
      <c r="D158" t="s">
        <v>222</v>
      </c>
      <c r="G158" t="s">
        <v>220</v>
      </c>
    </row>
    <row r="159" spans="1:7" x14ac:dyDescent="0.25">
      <c r="D159" t="s">
        <v>223</v>
      </c>
      <c r="G159" t="s">
        <v>204</v>
      </c>
    </row>
  </sheetData>
  <mergeCells count="6">
    <mergeCell ref="A1:H1"/>
    <mergeCell ref="A156:D156"/>
    <mergeCell ref="A7:G7"/>
    <mergeCell ref="A57:G57"/>
    <mergeCell ref="A3:G3"/>
    <mergeCell ref="A5:G5"/>
  </mergeCells>
  <pageMargins left="0.7" right="0.7" top="0.75" bottom="0.75" header="0.3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C20" sqref="C20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189" t="s">
        <v>207</v>
      </c>
      <c r="B1" s="189"/>
      <c r="C1" s="189"/>
      <c r="D1" s="189"/>
      <c r="E1" s="189"/>
      <c r="F1" s="189"/>
      <c r="G1" s="189"/>
      <c r="H1" s="189"/>
    </row>
    <row r="2" spans="1:8" ht="18" customHeight="1" x14ac:dyDescent="0.25">
      <c r="A2" s="4"/>
      <c r="B2" s="4"/>
      <c r="C2" s="4"/>
      <c r="D2" s="4"/>
    </row>
    <row r="3" spans="1:8" ht="15.75" x14ac:dyDescent="0.25">
      <c r="A3" s="189" t="s">
        <v>25</v>
      </c>
      <c r="B3" s="189"/>
      <c r="C3" s="192"/>
      <c r="D3" s="192"/>
    </row>
    <row r="4" spans="1:8" ht="18" x14ac:dyDescent="0.25">
      <c r="A4" s="4"/>
      <c r="B4" s="4"/>
      <c r="C4" s="5"/>
      <c r="D4" s="5"/>
    </row>
    <row r="5" spans="1:8" ht="18" customHeight="1" x14ac:dyDescent="0.25">
      <c r="A5" s="189" t="s">
        <v>8</v>
      </c>
      <c r="B5" s="190"/>
      <c r="C5" s="190"/>
      <c r="D5" s="190"/>
    </row>
    <row r="6" spans="1:8" ht="18" x14ac:dyDescent="0.25">
      <c r="A6" s="4"/>
      <c r="B6" s="4"/>
      <c r="C6" s="5"/>
      <c r="D6" s="5"/>
    </row>
    <row r="7" spans="1:8" ht="15.75" x14ac:dyDescent="0.25">
      <c r="A7" s="189" t="s">
        <v>18</v>
      </c>
      <c r="B7" s="197"/>
      <c r="C7" s="197"/>
      <c r="D7" s="197"/>
    </row>
    <row r="8" spans="1:8" ht="18" x14ac:dyDescent="0.25">
      <c r="A8" s="4"/>
      <c r="B8" s="4"/>
      <c r="C8" s="5"/>
      <c r="D8" s="5"/>
    </row>
    <row r="9" spans="1:8" x14ac:dyDescent="0.25">
      <c r="A9" s="19" t="s">
        <v>19</v>
      </c>
      <c r="B9" s="19" t="s">
        <v>156</v>
      </c>
      <c r="C9" s="19" t="s">
        <v>205</v>
      </c>
      <c r="D9" s="19" t="s">
        <v>208</v>
      </c>
    </row>
    <row r="10" spans="1:8" ht="15.75" customHeight="1" x14ac:dyDescent="0.25">
      <c r="A10" s="99" t="s">
        <v>20</v>
      </c>
      <c r="B10" s="154">
        <f t="shared" ref="B10:D10" si="0">B11</f>
        <v>1219970</v>
      </c>
      <c r="C10" s="154">
        <f t="shared" si="0"/>
        <v>216661.44000000003</v>
      </c>
      <c r="D10" s="154">
        <f t="shared" si="0"/>
        <v>1436631.44</v>
      </c>
    </row>
    <row r="11" spans="1:8" ht="15.75" customHeight="1" x14ac:dyDescent="0.25">
      <c r="A11" s="11" t="s">
        <v>99</v>
      </c>
      <c r="B11" s="105">
        <f t="shared" ref="B11:D11" si="1">SUM(B12,B13,B14)</f>
        <v>1219970</v>
      </c>
      <c r="C11" s="105">
        <f t="shared" si="1"/>
        <v>216661.44000000003</v>
      </c>
      <c r="D11" s="105">
        <f t="shared" si="1"/>
        <v>1436631.44</v>
      </c>
    </row>
    <row r="12" spans="1:8" x14ac:dyDescent="0.25">
      <c r="A12" s="16" t="s">
        <v>100</v>
      </c>
      <c r="B12" s="112">
        <v>1194595</v>
      </c>
      <c r="C12" s="112">
        <f>D12-B12</f>
        <v>185781.78000000003</v>
      </c>
      <c r="D12" s="112">
        <v>1380376.78</v>
      </c>
    </row>
    <row r="13" spans="1:8" x14ac:dyDescent="0.25">
      <c r="A13" s="17" t="s">
        <v>101</v>
      </c>
      <c r="B13" s="112">
        <v>25375</v>
      </c>
      <c r="C13" s="112">
        <f>D13-B13</f>
        <v>30879.660000000003</v>
      </c>
      <c r="D13" s="112">
        <v>56254.66</v>
      </c>
    </row>
    <row r="14" spans="1:8" ht="29.25" customHeight="1" x14ac:dyDescent="0.25">
      <c r="A14" s="17" t="s">
        <v>102</v>
      </c>
      <c r="B14" s="9"/>
      <c r="C14" s="9"/>
      <c r="D14" s="10"/>
    </row>
    <row r="16" spans="1:8" x14ac:dyDescent="0.25">
      <c r="A16" t="s">
        <v>221</v>
      </c>
      <c r="B16" t="s">
        <v>222</v>
      </c>
      <c r="D16" t="s">
        <v>220</v>
      </c>
    </row>
    <row r="17" spans="2:4" x14ac:dyDescent="0.25">
      <c r="B17" t="s">
        <v>223</v>
      </c>
      <c r="D17" t="s">
        <v>204</v>
      </c>
    </row>
  </sheetData>
  <mergeCells count="4">
    <mergeCell ref="A3:D3"/>
    <mergeCell ref="A5:D5"/>
    <mergeCell ref="A7:D7"/>
    <mergeCell ref="A1:H1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E16" sqref="E16:F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8" ht="42" customHeight="1" x14ac:dyDescent="0.25">
      <c r="A1" s="189" t="s">
        <v>207</v>
      </c>
      <c r="B1" s="189"/>
      <c r="C1" s="189"/>
      <c r="D1" s="189"/>
      <c r="E1" s="189"/>
      <c r="F1" s="189"/>
      <c r="G1" s="189"/>
      <c r="H1" s="189"/>
    </row>
    <row r="2" spans="1:8" ht="18" customHeight="1" x14ac:dyDescent="0.25">
      <c r="A2" s="4"/>
      <c r="B2" s="4"/>
      <c r="C2" s="4"/>
      <c r="D2" s="4"/>
      <c r="E2" s="4"/>
      <c r="F2" s="4"/>
      <c r="G2" s="4"/>
    </row>
    <row r="3" spans="1:8" ht="15.75" x14ac:dyDescent="0.25">
      <c r="A3" s="189" t="s">
        <v>25</v>
      </c>
      <c r="B3" s="189"/>
      <c r="C3" s="189"/>
      <c r="D3" s="189"/>
      <c r="E3" s="189"/>
      <c r="F3" s="192"/>
      <c r="G3" s="192"/>
    </row>
    <row r="4" spans="1:8" ht="18" x14ac:dyDescent="0.25">
      <c r="A4" s="4"/>
      <c r="B4" s="4"/>
      <c r="C4" s="4"/>
      <c r="D4" s="4"/>
      <c r="E4" s="4"/>
      <c r="F4" s="5"/>
      <c r="G4" s="5"/>
    </row>
    <row r="5" spans="1:8" ht="18" customHeight="1" x14ac:dyDescent="0.25">
      <c r="A5" s="189" t="s">
        <v>21</v>
      </c>
      <c r="B5" s="190"/>
      <c r="C5" s="190"/>
      <c r="D5" s="190"/>
      <c r="E5" s="190"/>
      <c r="F5" s="190"/>
      <c r="G5" s="190"/>
    </row>
    <row r="6" spans="1:8" ht="18" x14ac:dyDescent="0.25">
      <c r="A6" s="4"/>
      <c r="B6" s="4"/>
      <c r="C6" s="4"/>
      <c r="D6" s="4"/>
      <c r="E6" s="4"/>
      <c r="F6" s="5"/>
      <c r="G6" s="5"/>
    </row>
    <row r="7" spans="1:8" x14ac:dyDescent="0.25">
      <c r="A7" s="19" t="s">
        <v>9</v>
      </c>
      <c r="B7" s="18" t="s">
        <v>10</v>
      </c>
      <c r="C7" s="18" t="s">
        <v>11</v>
      </c>
      <c r="D7" s="18" t="s">
        <v>39</v>
      </c>
      <c r="E7" s="19" t="s">
        <v>156</v>
      </c>
      <c r="F7" s="19" t="s">
        <v>205</v>
      </c>
      <c r="G7" s="19" t="s">
        <v>208</v>
      </c>
    </row>
    <row r="8" spans="1:8" ht="25.5" x14ac:dyDescent="0.25">
      <c r="A8" s="11">
        <v>8</v>
      </c>
      <c r="B8" s="11"/>
      <c r="C8" s="11"/>
      <c r="D8" s="11" t="s">
        <v>22</v>
      </c>
      <c r="E8" s="9"/>
      <c r="F8" s="9"/>
      <c r="G8" s="9"/>
    </row>
    <row r="9" spans="1:8" x14ac:dyDescent="0.25">
      <c r="A9" s="11"/>
      <c r="B9" s="15">
        <v>84</v>
      </c>
      <c r="C9" s="15"/>
      <c r="D9" s="15" t="s">
        <v>29</v>
      </c>
      <c r="E9" s="9"/>
      <c r="F9" s="9"/>
      <c r="G9" s="9"/>
    </row>
    <row r="10" spans="1:8" ht="25.5" x14ac:dyDescent="0.25">
      <c r="A10" s="12"/>
      <c r="B10" s="12"/>
      <c r="C10" s="13">
        <v>81</v>
      </c>
      <c r="D10" s="16" t="s">
        <v>30</v>
      </c>
      <c r="E10" s="9"/>
      <c r="F10" s="9"/>
      <c r="G10" s="9"/>
    </row>
    <row r="11" spans="1:8" ht="25.5" x14ac:dyDescent="0.25">
      <c r="A11" s="14">
        <v>5</v>
      </c>
      <c r="B11" s="14"/>
      <c r="C11" s="14"/>
      <c r="D11" s="23" t="s">
        <v>23</v>
      </c>
      <c r="E11" s="9"/>
      <c r="F11" s="9"/>
      <c r="G11" s="9"/>
    </row>
    <row r="12" spans="1:8" ht="25.5" x14ac:dyDescent="0.25">
      <c r="A12" s="15"/>
      <c r="B12" s="15">
        <v>54</v>
      </c>
      <c r="C12" s="15"/>
      <c r="D12" s="24" t="s">
        <v>31</v>
      </c>
      <c r="E12" s="9"/>
      <c r="F12" s="9"/>
      <c r="G12" s="10"/>
    </row>
    <row r="13" spans="1:8" x14ac:dyDescent="0.25">
      <c r="A13" s="15"/>
      <c r="B13" s="15"/>
      <c r="C13" s="13">
        <v>11</v>
      </c>
      <c r="D13" s="13" t="s">
        <v>13</v>
      </c>
      <c r="E13" s="9"/>
      <c r="F13" s="9"/>
      <c r="G13" s="10"/>
    </row>
    <row r="14" spans="1:8" x14ac:dyDescent="0.25">
      <c r="A14" s="15"/>
      <c r="B14" s="15"/>
      <c r="C14" s="13">
        <v>31</v>
      </c>
      <c r="D14" s="13" t="s">
        <v>32</v>
      </c>
      <c r="E14" s="9"/>
      <c r="F14" s="9"/>
      <c r="G14" s="10"/>
    </row>
    <row r="16" spans="1:8" x14ac:dyDescent="0.25">
      <c r="A16" t="s">
        <v>221</v>
      </c>
      <c r="E16" t="s">
        <v>222</v>
      </c>
      <c r="G16" t="s">
        <v>220</v>
      </c>
    </row>
    <row r="17" spans="5:7" x14ac:dyDescent="0.25">
      <c r="E17" t="s">
        <v>223</v>
      </c>
      <c r="G17" t="s">
        <v>204</v>
      </c>
    </row>
  </sheetData>
  <mergeCells count="3">
    <mergeCell ref="A3:G3"/>
    <mergeCell ref="A5:G5"/>
    <mergeCell ref="A1:H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7"/>
  <sheetViews>
    <sheetView zoomScaleNormal="100" workbookViewId="0">
      <selection activeCell="E496" sqref="E496:F497"/>
    </sheetView>
  </sheetViews>
  <sheetFormatPr defaultRowHeight="15" x14ac:dyDescent="0.25"/>
  <cols>
    <col min="1" max="1" width="7.42578125" bestFit="1" customWidth="1"/>
    <col min="2" max="2" width="8.42578125" customWidth="1"/>
    <col min="3" max="3" width="8.7109375" customWidth="1"/>
    <col min="4" max="4" width="30" customWidth="1"/>
    <col min="5" max="7" width="25.28515625" customWidth="1"/>
  </cols>
  <sheetData>
    <row r="1" spans="1:7" ht="42" customHeight="1" x14ac:dyDescent="0.25">
      <c r="A1" s="189" t="s">
        <v>207</v>
      </c>
      <c r="B1" s="189"/>
      <c r="C1" s="189"/>
      <c r="D1" s="189"/>
      <c r="E1" s="189"/>
      <c r="F1" s="189"/>
      <c r="G1" s="189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8" customHeight="1" x14ac:dyDescent="0.25">
      <c r="A3" s="189" t="s">
        <v>24</v>
      </c>
      <c r="B3" s="189"/>
      <c r="C3" s="189"/>
      <c r="D3" s="189"/>
      <c r="E3" s="189"/>
      <c r="F3" s="189"/>
      <c r="G3" s="189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x14ac:dyDescent="0.25">
      <c r="A5" s="203" t="s">
        <v>26</v>
      </c>
      <c r="B5" s="204"/>
      <c r="C5" s="205"/>
      <c r="D5" s="18" t="s">
        <v>27</v>
      </c>
      <c r="E5" s="18" t="s">
        <v>156</v>
      </c>
      <c r="F5" s="19" t="s">
        <v>205</v>
      </c>
      <c r="G5" s="19" t="s">
        <v>208</v>
      </c>
    </row>
    <row r="6" spans="1:7" ht="15" customHeight="1" x14ac:dyDescent="0.25">
      <c r="A6" s="206" t="s">
        <v>127</v>
      </c>
      <c r="B6" s="207"/>
      <c r="C6" s="208"/>
      <c r="D6" s="25" t="s">
        <v>128</v>
      </c>
      <c r="E6" s="8"/>
      <c r="F6" s="8"/>
      <c r="G6" s="8"/>
    </row>
    <row r="7" spans="1:7" ht="26.25" customHeight="1" x14ac:dyDescent="0.25">
      <c r="A7" s="206" t="s">
        <v>146</v>
      </c>
      <c r="B7" s="207"/>
      <c r="C7" s="208"/>
      <c r="D7" s="25" t="s">
        <v>219</v>
      </c>
      <c r="E7" s="8"/>
      <c r="F7" s="8"/>
      <c r="G7" s="8"/>
    </row>
    <row r="8" spans="1:7" ht="15" customHeight="1" x14ac:dyDescent="0.25">
      <c r="A8" s="209" t="s">
        <v>140</v>
      </c>
      <c r="B8" s="210"/>
      <c r="C8" s="211"/>
      <c r="D8" s="166" t="s">
        <v>141</v>
      </c>
      <c r="E8" s="8"/>
      <c r="F8" s="8"/>
      <c r="G8" s="8"/>
    </row>
    <row r="9" spans="1:7" x14ac:dyDescent="0.25">
      <c r="A9" s="212">
        <v>3</v>
      </c>
      <c r="B9" s="213"/>
      <c r="C9" s="214"/>
      <c r="D9" s="52" t="s">
        <v>16</v>
      </c>
      <c r="E9" s="101">
        <f>SUM(E10+E44)</f>
        <v>54200</v>
      </c>
      <c r="F9" s="101">
        <f>SUM(F10+F44)</f>
        <v>21458.39</v>
      </c>
      <c r="G9" s="101">
        <f>SUM(G10+G44)</f>
        <v>75658.39</v>
      </c>
    </row>
    <row r="10" spans="1:7" x14ac:dyDescent="0.25">
      <c r="A10" s="200">
        <v>32</v>
      </c>
      <c r="B10" s="201"/>
      <c r="C10" s="202"/>
      <c r="D10" s="45" t="s">
        <v>28</v>
      </c>
      <c r="E10" s="108">
        <v>53200</v>
      </c>
      <c r="F10" s="108">
        <v>21301.75</v>
      </c>
      <c r="G10" s="108">
        <v>74501.75</v>
      </c>
    </row>
    <row r="11" spans="1:7" ht="14.25" customHeight="1" x14ac:dyDescent="0.25">
      <c r="A11" s="41">
        <v>321</v>
      </c>
      <c r="B11" s="42"/>
      <c r="C11" s="43"/>
      <c r="D11" s="44" t="s">
        <v>42</v>
      </c>
      <c r="E11" s="117"/>
      <c r="F11" s="117"/>
      <c r="G11" s="117"/>
    </row>
    <row r="12" spans="1:7" x14ac:dyDescent="0.25">
      <c r="A12" s="38">
        <v>3211</v>
      </c>
      <c r="B12" s="39"/>
      <c r="C12" s="40"/>
      <c r="D12" s="37" t="s">
        <v>59</v>
      </c>
      <c r="E12" s="105"/>
      <c r="F12" s="105"/>
      <c r="G12" s="105"/>
    </row>
    <row r="13" spans="1:7" ht="25.5" x14ac:dyDescent="0.25">
      <c r="A13" s="38">
        <v>3212</v>
      </c>
      <c r="B13" s="39"/>
      <c r="C13" s="40"/>
      <c r="D13" s="37" t="s">
        <v>60</v>
      </c>
      <c r="E13" s="105"/>
      <c r="F13" s="105"/>
      <c r="G13" s="105"/>
    </row>
    <row r="14" spans="1:7" x14ac:dyDescent="0.25">
      <c r="A14" s="38">
        <v>3213</v>
      </c>
      <c r="B14" s="39"/>
      <c r="C14" s="40"/>
      <c r="D14" s="37" t="s">
        <v>61</v>
      </c>
      <c r="E14" s="105"/>
      <c r="F14" s="105"/>
      <c r="G14" s="105"/>
    </row>
    <row r="15" spans="1:7" ht="25.5" x14ac:dyDescent="0.25">
      <c r="A15" s="38">
        <v>3214</v>
      </c>
      <c r="B15" s="39"/>
      <c r="C15" s="40"/>
      <c r="D15" s="37" t="s">
        <v>62</v>
      </c>
      <c r="E15" s="105"/>
      <c r="F15" s="105"/>
      <c r="G15" s="105"/>
    </row>
    <row r="16" spans="1:7" x14ac:dyDescent="0.25">
      <c r="A16" s="41">
        <v>322</v>
      </c>
      <c r="B16" s="42"/>
      <c r="C16" s="43"/>
      <c r="D16" s="44" t="s">
        <v>43</v>
      </c>
      <c r="E16" s="117"/>
      <c r="F16" s="117"/>
      <c r="G16" s="117"/>
    </row>
    <row r="17" spans="1:7" ht="25.5" x14ac:dyDescent="0.25">
      <c r="A17" s="38">
        <v>3221</v>
      </c>
      <c r="B17" s="39"/>
      <c r="C17" s="40"/>
      <c r="D17" s="37" t="s">
        <v>63</v>
      </c>
      <c r="E17" s="105"/>
      <c r="F17" s="105"/>
      <c r="G17" s="105"/>
    </row>
    <row r="18" spans="1:7" x14ac:dyDescent="0.25">
      <c r="A18" s="38">
        <v>3222</v>
      </c>
      <c r="B18" s="39"/>
      <c r="C18" s="40"/>
      <c r="D18" s="37" t="s">
        <v>64</v>
      </c>
      <c r="E18" s="105"/>
      <c r="F18" s="105"/>
      <c r="G18" s="105"/>
    </row>
    <row r="19" spans="1:7" x14ac:dyDescent="0.25">
      <c r="A19" s="38">
        <v>3223</v>
      </c>
      <c r="B19" s="39"/>
      <c r="C19" s="40"/>
      <c r="D19" s="37" t="s">
        <v>65</v>
      </c>
      <c r="E19" s="105"/>
      <c r="F19" s="105"/>
      <c r="G19" s="105"/>
    </row>
    <row r="20" spans="1:7" ht="25.5" x14ac:dyDescent="0.25">
      <c r="A20" s="38">
        <v>3224</v>
      </c>
      <c r="B20" s="39"/>
      <c r="C20" s="40"/>
      <c r="D20" s="37" t="s">
        <v>66</v>
      </c>
      <c r="E20" s="105"/>
      <c r="F20" s="105"/>
      <c r="G20" s="105"/>
    </row>
    <row r="21" spans="1:7" x14ac:dyDescent="0.25">
      <c r="A21" s="38">
        <v>3225</v>
      </c>
      <c r="B21" s="39"/>
      <c r="C21" s="40"/>
      <c r="D21" s="37" t="s">
        <v>67</v>
      </c>
      <c r="E21" s="105"/>
      <c r="F21" s="105"/>
      <c r="G21" s="105"/>
    </row>
    <row r="22" spans="1:7" ht="25.5" x14ac:dyDescent="0.25">
      <c r="A22" s="38">
        <v>3226</v>
      </c>
      <c r="B22" s="39"/>
      <c r="C22" s="40"/>
      <c r="D22" s="37" t="s">
        <v>68</v>
      </c>
      <c r="E22" s="105"/>
      <c r="F22" s="105"/>
      <c r="G22" s="105"/>
    </row>
    <row r="23" spans="1:7" ht="25.5" x14ac:dyDescent="0.25">
      <c r="A23" s="38">
        <v>3227</v>
      </c>
      <c r="B23" s="39"/>
      <c r="C23" s="40"/>
      <c r="D23" s="37" t="s">
        <v>69</v>
      </c>
      <c r="E23" s="105"/>
      <c r="F23" s="105"/>
      <c r="G23" s="105"/>
    </row>
    <row r="24" spans="1:7" x14ac:dyDescent="0.25">
      <c r="A24" s="41">
        <v>323</v>
      </c>
      <c r="B24" s="42"/>
      <c r="C24" s="43"/>
      <c r="D24" s="44" t="s">
        <v>44</v>
      </c>
      <c r="E24" s="117"/>
      <c r="F24" s="117"/>
      <c r="G24" s="117"/>
    </row>
    <row r="25" spans="1:7" x14ac:dyDescent="0.25">
      <c r="A25" s="38">
        <v>3231</v>
      </c>
      <c r="B25" s="39"/>
      <c r="C25" s="40"/>
      <c r="D25" s="37" t="s">
        <v>70</v>
      </c>
      <c r="E25" s="105"/>
      <c r="F25" s="105"/>
      <c r="G25" s="105"/>
    </row>
    <row r="26" spans="1:7" ht="25.5" x14ac:dyDescent="0.25">
      <c r="A26" s="38">
        <v>3232</v>
      </c>
      <c r="B26" s="39"/>
      <c r="C26" s="40"/>
      <c r="D26" s="37" t="s">
        <v>71</v>
      </c>
      <c r="E26" s="105"/>
      <c r="F26" s="105"/>
      <c r="G26" s="105"/>
    </row>
    <row r="27" spans="1:7" x14ac:dyDescent="0.25">
      <c r="A27" s="38">
        <v>3233</v>
      </c>
      <c r="B27" s="39"/>
      <c r="C27" s="40"/>
      <c r="D27" s="37" t="s">
        <v>72</v>
      </c>
      <c r="E27" s="105"/>
      <c r="F27" s="105"/>
      <c r="G27" s="105"/>
    </row>
    <row r="28" spans="1:7" x14ac:dyDescent="0.25">
      <c r="A28" s="38">
        <v>3234</v>
      </c>
      <c r="B28" s="39"/>
      <c r="C28" s="40"/>
      <c r="D28" s="37" t="s">
        <v>73</v>
      </c>
      <c r="E28" s="105"/>
      <c r="F28" s="105"/>
      <c r="G28" s="105"/>
    </row>
    <row r="29" spans="1:7" x14ac:dyDescent="0.25">
      <c r="A29" s="38">
        <v>3235</v>
      </c>
      <c r="B29" s="39"/>
      <c r="C29" s="40"/>
      <c r="D29" s="37" t="s">
        <v>74</v>
      </c>
      <c r="E29" s="105"/>
      <c r="F29" s="105"/>
      <c r="G29" s="105"/>
    </row>
    <row r="30" spans="1:7" x14ac:dyDescent="0.25">
      <c r="A30" s="38">
        <v>3236</v>
      </c>
      <c r="B30" s="39"/>
      <c r="C30" s="40"/>
      <c r="D30" s="37" t="s">
        <v>75</v>
      </c>
      <c r="E30" s="105"/>
      <c r="F30" s="105"/>
      <c r="G30" s="105"/>
    </row>
    <row r="31" spans="1:7" x14ac:dyDescent="0.25">
      <c r="A31" s="38">
        <v>3237</v>
      </c>
      <c r="B31" s="39"/>
      <c r="C31" s="40"/>
      <c r="D31" s="37" t="s">
        <v>76</v>
      </c>
      <c r="E31" s="105"/>
      <c r="F31" s="105"/>
      <c r="G31" s="105"/>
    </row>
    <row r="32" spans="1:7" x14ac:dyDescent="0.25">
      <c r="A32" s="38">
        <v>3238</v>
      </c>
      <c r="B32" s="39"/>
      <c r="C32" s="40"/>
      <c r="D32" s="37" t="s">
        <v>77</v>
      </c>
      <c r="E32" s="105"/>
      <c r="F32" s="105"/>
      <c r="G32" s="105"/>
    </row>
    <row r="33" spans="1:7" x14ac:dyDescent="0.25">
      <c r="A33" s="38">
        <v>3239</v>
      </c>
      <c r="B33" s="39"/>
      <c r="C33" s="40"/>
      <c r="D33" s="37" t="s">
        <v>78</v>
      </c>
      <c r="E33" s="105"/>
      <c r="F33" s="105"/>
      <c r="G33" s="105"/>
    </row>
    <row r="34" spans="1:7" ht="25.5" x14ac:dyDescent="0.25">
      <c r="A34" s="41">
        <v>324</v>
      </c>
      <c r="B34" s="42"/>
      <c r="C34" s="43"/>
      <c r="D34" s="44" t="s">
        <v>79</v>
      </c>
      <c r="E34" s="117"/>
      <c r="F34" s="117"/>
      <c r="G34" s="117"/>
    </row>
    <row r="35" spans="1:7" ht="25.5" x14ac:dyDescent="0.25">
      <c r="A35" s="38">
        <v>3241</v>
      </c>
      <c r="B35" s="39"/>
      <c r="C35" s="40"/>
      <c r="D35" s="37" t="s">
        <v>104</v>
      </c>
      <c r="E35" s="105"/>
      <c r="F35" s="105"/>
      <c r="G35" s="105"/>
    </row>
    <row r="36" spans="1:7" ht="25.5" x14ac:dyDescent="0.25">
      <c r="A36" s="41">
        <v>329</v>
      </c>
      <c r="B36" s="42"/>
      <c r="C36" s="43"/>
      <c r="D36" s="44" t="s">
        <v>80</v>
      </c>
      <c r="E36" s="117"/>
      <c r="F36" s="117"/>
      <c r="G36" s="117"/>
    </row>
    <row r="37" spans="1:7" ht="38.25" x14ac:dyDescent="0.25">
      <c r="A37" s="38">
        <v>3291</v>
      </c>
      <c r="B37" s="39"/>
      <c r="C37" s="40"/>
      <c r="D37" s="37" t="s">
        <v>81</v>
      </c>
      <c r="E37" s="105"/>
      <c r="F37" s="105"/>
      <c r="G37" s="105"/>
    </row>
    <row r="38" spans="1:7" x14ac:dyDescent="0.25">
      <c r="A38" s="38">
        <v>3292</v>
      </c>
      <c r="B38" s="39"/>
      <c r="C38" s="40"/>
      <c r="D38" s="37" t="s">
        <v>82</v>
      </c>
      <c r="E38" s="105"/>
      <c r="F38" s="105"/>
      <c r="G38" s="105"/>
    </row>
    <row r="39" spans="1:7" x14ac:dyDescent="0.25">
      <c r="A39" s="38">
        <v>3293</v>
      </c>
      <c r="B39" s="39"/>
      <c r="C39" s="40"/>
      <c r="D39" s="37" t="s">
        <v>83</v>
      </c>
      <c r="E39" s="105"/>
      <c r="F39" s="105"/>
      <c r="G39" s="105"/>
    </row>
    <row r="40" spans="1:7" x14ac:dyDescent="0.25">
      <c r="A40" s="38">
        <v>3294</v>
      </c>
      <c r="B40" s="39"/>
      <c r="C40" s="40"/>
      <c r="D40" s="37" t="s">
        <v>84</v>
      </c>
      <c r="E40" s="105"/>
      <c r="F40" s="105"/>
      <c r="G40" s="105"/>
    </row>
    <row r="41" spans="1:7" x14ac:dyDescent="0.25">
      <c r="A41" s="38">
        <v>3295</v>
      </c>
      <c r="B41" s="39"/>
      <c r="C41" s="40"/>
      <c r="D41" s="37" t="s">
        <v>85</v>
      </c>
      <c r="E41" s="105"/>
      <c r="F41" s="105"/>
      <c r="G41" s="105"/>
    </row>
    <row r="42" spans="1:7" x14ac:dyDescent="0.25">
      <c r="A42" s="38">
        <v>3296</v>
      </c>
      <c r="B42" s="39"/>
      <c r="C42" s="40"/>
      <c r="D42" s="37" t="s">
        <v>86</v>
      </c>
      <c r="E42" s="105"/>
      <c r="F42" s="105"/>
      <c r="G42" s="105"/>
    </row>
    <row r="43" spans="1:7" ht="25.5" x14ac:dyDescent="0.25">
      <c r="A43" s="38">
        <v>3299</v>
      </c>
      <c r="B43" s="39"/>
      <c r="C43" s="40"/>
      <c r="D43" s="37" t="s">
        <v>45</v>
      </c>
      <c r="E43" s="105"/>
      <c r="F43" s="105"/>
      <c r="G43" s="105"/>
    </row>
    <row r="44" spans="1:7" x14ac:dyDescent="0.25">
      <c r="A44" s="46">
        <v>34</v>
      </c>
      <c r="B44" s="47"/>
      <c r="C44" s="48"/>
      <c r="D44" s="45" t="s">
        <v>46</v>
      </c>
      <c r="E44" s="108">
        <v>1000</v>
      </c>
      <c r="F44" s="108">
        <v>156.63999999999999</v>
      </c>
      <c r="G44" s="108">
        <v>1156.6400000000001</v>
      </c>
    </row>
    <row r="45" spans="1:7" x14ac:dyDescent="0.25">
      <c r="A45" s="41">
        <v>343</v>
      </c>
      <c r="B45" s="42"/>
      <c r="C45" s="43"/>
      <c r="D45" s="44" t="s">
        <v>47</v>
      </c>
      <c r="E45" s="117"/>
      <c r="F45" s="117"/>
      <c r="G45" s="117"/>
    </row>
    <row r="46" spans="1:7" ht="25.5" x14ac:dyDescent="0.25">
      <c r="A46" s="38">
        <v>3431</v>
      </c>
      <c r="B46" s="39"/>
      <c r="C46" s="40"/>
      <c r="D46" s="37" t="s">
        <v>87</v>
      </c>
      <c r="E46" s="105"/>
      <c r="F46" s="105"/>
      <c r="G46" s="105"/>
    </row>
    <row r="47" spans="1:7" x14ac:dyDescent="0.25">
      <c r="A47" s="38">
        <v>3433</v>
      </c>
      <c r="B47" s="39"/>
      <c r="C47" s="40"/>
      <c r="D47" s="37" t="s">
        <v>88</v>
      </c>
      <c r="E47" s="105"/>
      <c r="F47" s="105"/>
      <c r="G47" s="105"/>
    </row>
    <row r="48" spans="1:7" x14ac:dyDescent="0.25">
      <c r="A48" s="38"/>
      <c r="B48" s="39"/>
      <c r="C48" s="40"/>
      <c r="D48" s="37"/>
      <c r="E48" s="105"/>
      <c r="F48" s="105"/>
      <c r="G48" s="105"/>
    </row>
    <row r="49" spans="1:7" x14ac:dyDescent="0.25">
      <c r="A49" s="38"/>
      <c r="B49" s="39"/>
      <c r="C49" s="40"/>
      <c r="D49" s="53" t="s">
        <v>98</v>
      </c>
      <c r="E49" s="118">
        <f>SUM(E9)</f>
        <v>54200</v>
      </c>
      <c r="F49" s="118">
        <f t="shared" ref="F49:G49" si="0">SUM(F9)</f>
        <v>21458.39</v>
      </c>
      <c r="G49" s="118">
        <f t="shared" si="0"/>
        <v>75658.39</v>
      </c>
    </row>
    <row r="50" spans="1:7" x14ac:dyDescent="0.25">
      <c r="A50" s="38"/>
      <c r="B50" s="39"/>
      <c r="C50" s="40"/>
      <c r="D50" s="37"/>
      <c r="E50" s="105"/>
      <c r="F50" s="105"/>
      <c r="G50" s="105"/>
    </row>
    <row r="51" spans="1:7" x14ac:dyDescent="0.25">
      <c r="A51" s="203" t="s">
        <v>26</v>
      </c>
      <c r="B51" s="204"/>
      <c r="C51" s="205"/>
      <c r="D51" s="168" t="s">
        <v>27</v>
      </c>
      <c r="E51" s="168" t="s">
        <v>156</v>
      </c>
      <c r="F51" s="19" t="s">
        <v>205</v>
      </c>
      <c r="G51" s="19" t="s">
        <v>208</v>
      </c>
    </row>
    <row r="52" spans="1:7" ht="15" customHeight="1" x14ac:dyDescent="0.25">
      <c r="A52" s="206" t="s">
        <v>127</v>
      </c>
      <c r="B52" s="207"/>
      <c r="C52" s="208"/>
      <c r="D52" s="169" t="s">
        <v>128</v>
      </c>
      <c r="E52" s="8"/>
      <c r="F52" s="8"/>
      <c r="G52" s="8"/>
    </row>
    <row r="53" spans="1:7" ht="24.75" customHeight="1" x14ac:dyDescent="0.25">
      <c r="A53" s="206" t="s">
        <v>217</v>
      </c>
      <c r="B53" s="207"/>
      <c r="C53" s="208"/>
      <c r="D53" s="169" t="s">
        <v>218</v>
      </c>
      <c r="E53" s="8"/>
      <c r="F53" s="8"/>
      <c r="G53" s="8"/>
    </row>
    <row r="54" spans="1:7" ht="15" customHeight="1" x14ac:dyDescent="0.25">
      <c r="A54" s="209" t="s">
        <v>140</v>
      </c>
      <c r="B54" s="210"/>
      <c r="C54" s="211"/>
      <c r="D54" s="166" t="s">
        <v>141</v>
      </c>
      <c r="E54" s="8"/>
      <c r="F54" s="8"/>
      <c r="G54" s="8"/>
    </row>
    <row r="55" spans="1:7" ht="38.25" x14ac:dyDescent="0.25">
      <c r="A55" s="49">
        <v>4</v>
      </c>
      <c r="B55" s="50"/>
      <c r="C55" s="51"/>
      <c r="D55" s="167" t="s">
        <v>38</v>
      </c>
      <c r="E55" s="101">
        <f>SUM(E56)</f>
        <v>0</v>
      </c>
      <c r="F55" s="101">
        <f>SUM(F56)</f>
        <v>15500</v>
      </c>
      <c r="G55" s="101">
        <f>SUM(G56)</f>
        <v>15500</v>
      </c>
    </row>
    <row r="56" spans="1:7" ht="38.25" x14ac:dyDescent="0.25">
      <c r="A56" s="163">
        <v>42</v>
      </c>
      <c r="B56" s="164"/>
      <c r="C56" s="165"/>
      <c r="D56" s="45" t="s">
        <v>38</v>
      </c>
      <c r="E56" s="108">
        <v>0</v>
      </c>
      <c r="F56" s="108">
        <v>15500</v>
      </c>
      <c r="G56" s="108">
        <v>15500</v>
      </c>
    </row>
    <row r="57" spans="1:7" x14ac:dyDescent="0.25">
      <c r="A57" s="41">
        <v>421</v>
      </c>
      <c r="B57" s="42"/>
      <c r="C57" s="43"/>
      <c r="D57" s="44" t="s">
        <v>210</v>
      </c>
      <c r="E57" s="117"/>
      <c r="F57" s="117"/>
      <c r="G57" s="117"/>
    </row>
    <row r="58" spans="1:7" x14ac:dyDescent="0.25">
      <c r="A58" s="38">
        <v>4211</v>
      </c>
      <c r="B58" s="39"/>
      <c r="C58" s="40"/>
      <c r="D58" s="37" t="s">
        <v>211</v>
      </c>
      <c r="E58" s="105"/>
      <c r="F58" s="105"/>
      <c r="G58" s="105"/>
    </row>
    <row r="59" spans="1:7" x14ac:dyDescent="0.25">
      <c r="A59" s="38">
        <v>4212</v>
      </c>
      <c r="B59" s="39"/>
      <c r="C59" s="40"/>
      <c r="D59" s="37" t="s">
        <v>212</v>
      </c>
      <c r="E59" s="105"/>
      <c r="F59" s="105"/>
      <c r="G59" s="105"/>
    </row>
    <row r="60" spans="1:7" ht="25.5" x14ac:dyDescent="0.25">
      <c r="A60" s="38">
        <v>4213</v>
      </c>
      <c r="B60" s="39"/>
      <c r="C60" s="40"/>
      <c r="D60" s="37" t="s">
        <v>213</v>
      </c>
      <c r="E60" s="105"/>
      <c r="F60" s="105"/>
      <c r="G60" s="105"/>
    </row>
    <row r="61" spans="1:7" x14ac:dyDescent="0.25">
      <c r="A61" s="38">
        <v>4214</v>
      </c>
      <c r="B61" s="39"/>
      <c r="C61" s="40"/>
      <c r="D61" s="37" t="s">
        <v>214</v>
      </c>
      <c r="E61" s="105"/>
      <c r="F61" s="105"/>
      <c r="G61" s="105"/>
    </row>
    <row r="62" spans="1:7" x14ac:dyDescent="0.25">
      <c r="A62" s="38"/>
      <c r="B62" s="39"/>
      <c r="C62" s="40"/>
      <c r="D62" s="37"/>
      <c r="E62" s="105"/>
      <c r="F62" s="105"/>
      <c r="G62" s="105"/>
    </row>
    <row r="63" spans="1:7" x14ac:dyDescent="0.25">
      <c r="A63" s="38"/>
      <c r="B63" s="39"/>
      <c r="C63" s="40"/>
      <c r="D63" s="53" t="s">
        <v>98</v>
      </c>
      <c r="E63" s="118">
        <f>SUM(E55)</f>
        <v>0</v>
      </c>
      <c r="F63" s="118">
        <f>SUM(F55)</f>
        <v>15500</v>
      </c>
      <c r="G63" s="118">
        <f>SUM(G55)</f>
        <v>15500</v>
      </c>
    </row>
    <row r="64" spans="1:7" x14ac:dyDescent="0.25">
      <c r="A64" s="38"/>
      <c r="B64" s="39"/>
      <c r="C64" s="40"/>
      <c r="D64" s="37"/>
      <c r="E64" s="105"/>
      <c r="F64" s="105"/>
      <c r="G64" s="105"/>
    </row>
    <row r="65" spans="1:7" x14ac:dyDescent="0.25">
      <c r="A65" s="38"/>
      <c r="B65" s="39"/>
      <c r="C65" s="40"/>
      <c r="D65" s="37"/>
      <c r="E65" s="8"/>
      <c r="F65" s="8"/>
      <c r="G65" s="8"/>
    </row>
    <row r="66" spans="1:7" x14ac:dyDescent="0.25">
      <c r="A66" s="203" t="s">
        <v>26</v>
      </c>
      <c r="B66" s="204"/>
      <c r="C66" s="205"/>
      <c r="D66" s="18" t="s">
        <v>27</v>
      </c>
      <c r="E66" s="18" t="s">
        <v>156</v>
      </c>
      <c r="F66" s="19" t="s">
        <v>205</v>
      </c>
      <c r="G66" s="19" t="s">
        <v>208</v>
      </c>
    </row>
    <row r="67" spans="1:7" ht="15" customHeight="1" x14ac:dyDescent="0.25">
      <c r="A67" s="206" t="s">
        <v>127</v>
      </c>
      <c r="B67" s="207"/>
      <c r="C67" s="208"/>
      <c r="D67" s="25" t="s">
        <v>128</v>
      </c>
      <c r="E67" s="8"/>
      <c r="F67" s="8"/>
      <c r="G67" s="8"/>
    </row>
    <row r="68" spans="1:7" ht="25.5" customHeight="1" x14ac:dyDescent="0.25">
      <c r="A68" s="206" t="s">
        <v>145</v>
      </c>
      <c r="B68" s="207"/>
      <c r="C68" s="208"/>
      <c r="D68" s="25" t="s">
        <v>144</v>
      </c>
      <c r="E68" s="8"/>
      <c r="F68" s="8"/>
      <c r="G68" s="8"/>
    </row>
    <row r="69" spans="1:7" ht="15" customHeight="1" x14ac:dyDescent="0.25">
      <c r="A69" s="209" t="s">
        <v>129</v>
      </c>
      <c r="B69" s="210"/>
      <c r="C69" s="211"/>
      <c r="D69" s="36" t="s">
        <v>13</v>
      </c>
      <c r="E69" s="8"/>
      <c r="F69" s="8"/>
      <c r="G69" s="8"/>
    </row>
    <row r="70" spans="1:7" x14ac:dyDescent="0.25">
      <c r="A70" s="212">
        <v>3</v>
      </c>
      <c r="B70" s="213"/>
      <c r="C70" s="214"/>
      <c r="D70" s="52" t="s">
        <v>16</v>
      </c>
      <c r="E70" s="101">
        <f t="shared" ref="E70" si="1">SUM(E71+E81)</f>
        <v>4155</v>
      </c>
      <c r="F70" s="101">
        <f t="shared" ref="F70:G70" si="2">SUM(F71+F81)</f>
        <v>2980.46</v>
      </c>
      <c r="G70" s="101">
        <f t="shared" si="2"/>
        <v>7135.46</v>
      </c>
    </row>
    <row r="71" spans="1:7" x14ac:dyDescent="0.25">
      <c r="A71" s="200">
        <v>31</v>
      </c>
      <c r="B71" s="201"/>
      <c r="C71" s="202"/>
      <c r="D71" s="45" t="s">
        <v>17</v>
      </c>
      <c r="E71" s="108">
        <v>4070</v>
      </c>
      <c r="F71" s="108">
        <v>2888.2</v>
      </c>
      <c r="G71" s="108">
        <v>6958.2</v>
      </c>
    </row>
    <row r="72" spans="1:7" ht="15" customHeight="1" x14ac:dyDescent="0.25">
      <c r="A72" s="41">
        <v>311</v>
      </c>
      <c r="B72" s="42"/>
      <c r="C72" s="43"/>
      <c r="D72" s="44" t="s">
        <v>40</v>
      </c>
      <c r="E72" s="117"/>
      <c r="F72" s="117"/>
      <c r="G72" s="117"/>
    </row>
    <row r="73" spans="1:7" x14ac:dyDescent="0.25">
      <c r="A73" s="38">
        <v>3111</v>
      </c>
      <c r="B73" s="39"/>
      <c r="C73" s="40"/>
      <c r="D73" s="37" t="s">
        <v>52</v>
      </c>
      <c r="E73" s="105"/>
      <c r="F73" s="105"/>
      <c r="G73" s="105"/>
    </row>
    <row r="74" spans="1:7" x14ac:dyDescent="0.25">
      <c r="A74" s="38">
        <v>3113</v>
      </c>
      <c r="B74" s="39"/>
      <c r="C74" s="40"/>
      <c r="D74" s="37" t="s">
        <v>53</v>
      </c>
      <c r="E74" s="105"/>
      <c r="F74" s="105"/>
      <c r="G74" s="105"/>
    </row>
    <row r="75" spans="1:7" x14ac:dyDescent="0.25">
      <c r="A75" s="38">
        <v>3114</v>
      </c>
      <c r="B75" s="39"/>
      <c r="C75" s="40"/>
      <c r="D75" s="37" t="s">
        <v>54</v>
      </c>
      <c r="E75" s="105"/>
      <c r="F75" s="105"/>
      <c r="G75" s="105"/>
    </row>
    <row r="76" spans="1:7" x14ac:dyDescent="0.25">
      <c r="A76" s="41">
        <v>312</v>
      </c>
      <c r="B76" s="42"/>
      <c r="C76" s="43"/>
      <c r="D76" s="44" t="s">
        <v>55</v>
      </c>
      <c r="E76" s="117"/>
      <c r="F76" s="117"/>
      <c r="G76" s="117"/>
    </row>
    <row r="77" spans="1:7" x14ac:dyDescent="0.25">
      <c r="A77" s="38">
        <v>3121</v>
      </c>
      <c r="B77" s="39"/>
      <c r="C77" s="40"/>
      <c r="D77" s="37" t="s">
        <v>56</v>
      </c>
      <c r="E77" s="105"/>
      <c r="F77" s="105"/>
      <c r="G77" s="105"/>
    </row>
    <row r="78" spans="1:7" x14ac:dyDescent="0.25">
      <c r="A78" s="41">
        <v>313</v>
      </c>
      <c r="B78" s="42"/>
      <c r="C78" s="43"/>
      <c r="D78" s="44" t="s">
        <v>41</v>
      </c>
      <c r="E78" s="117"/>
      <c r="F78" s="117"/>
      <c r="G78" s="117"/>
    </row>
    <row r="79" spans="1:7" x14ac:dyDescent="0.25">
      <c r="A79" s="38">
        <v>3131</v>
      </c>
      <c r="B79" s="39"/>
      <c r="C79" s="40"/>
      <c r="D79" s="37" t="s">
        <v>57</v>
      </c>
      <c r="E79" s="105"/>
      <c r="F79" s="105"/>
      <c r="G79" s="105"/>
    </row>
    <row r="80" spans="1:7" ht="25.5" x14ac:dyDescent="0.25">
      <c r="A80" s="38">
        <v>3132</v>
      </c>
      <c r="B80" s="39"/>
      <c r="C80" s="40"/>
      <c r="D80" s="37" t="s">
        <v>58</v>
      </c>
      <c r="E80" s="105"/>
      <c r="F80" s="105"/>
      <c r="G80" s="105"/>
    </row>
    <row r="81" spans="1:7" x14ac:dyDescent="0.25">
      <c r="A81" s="200">
        <v>32</v>
      </c>
      <c r="B81" s="201"/>
      <c r="C81" s="202"/>
      <c r="D81" s="45" t="s">
        <v>28</v>
      </c>
      <c r="E81" s="108">
        <v>85</v>
      </c>
      <c r="F81" s="108">
        <v>92.26</v>
      </c>
      <c r="G81" s="108">
        <v>177.26</v>
      </c>
    </row>
    <row r="82" spans="1:7" x14ac:dyDescent="0.25">
      <c r="A82" s="41">
        <v>321</v>
      </c>
      <c r="B82" s="42"/>
      <c r="C82" s="43"/>
      <c r="D82" s="44" t="s">
        <v>42</v>
      </c>
      <c r="E82" s="117"/>
      <c r="F82" s="117"/>
      <c r="G82" s="117"/>
    </row>
    <row r="83" spans="1:7" x14ac:dyDescent="0.25">
      <c r="A83" s="38">
        <v>3211</v>
      </c>
      <c r="B83" s="39"/>
      <c r="C83" s="40"/>
      <c r="D83" s="37" t="s">
        <v>59</v>
      </c>
      <c r="E83" s="105"/>
      <c r="F83" s="105"/>
      <c r="G83" s="105"/>
    </row>
    <row r="84" spans="1:7" ht="25.5" x14ac:dyDescent="0.25">
      <c r="A84" s="38">
        <v>3212</v>
      </c>
      <c r="B84" s="39"/>
      <c r="C84" s="40"/>
      <c r="D84" s="37" t="s">
        <v>60</v>
      </c>
      <c r="E84" s="105"/>
      <c r="F84" s="105"/>
      <c r="G84" s="105"/>
    </row>
    <row r="85" spans="1:7" x14ac:dyDescent="0.25">
      <c r="A85" s="38">
        <v>3213</v>
      </c>
      <c r="B85" s="39"/>
      <c r="C85" s="40"/>
      <c r="D85" s="37" t="s">
        <v>61</v>
      </c>
      <c r="E85" s="105"/>
      <c r="F85" s="105"/>
      <c r="G85" s="105"/>
    </row>
    <row r="86" spans="1:7" ht="25.5" x14ac:dyDescent="0.25">
      <c r="A86" s="38">
        <v>3214</v>
      </c>
      <c r="B86" s="39"/>
      <c r="C86" s="40"/>
      <c r="D86" s="37" t="s">
        <v>62</v>
      </c>
      <c r="E86" s="105"/>
      <c r="F86" s="105"/>
      <c r="G86" s="105"/>
    </row>
    <row r="87" spans="1:7" ht="15" customHeight="1" x14ac:dyDescent="0.25">
      <c r="A87" s="209" t="s">
        <v>133</v>
      </c>
      <c r="B87" s="210"/>
      <c r="C87" s="211"/>
      <c r="D87" s="36" t="s">
        <v>103</v>
      </c>
      <c r="E87" s="105"/>
      <c r="F87" s="105"/>
      <c r="G87" s="105"/>
    </row>
    <row r="88" spans="1:7" x14ac:dyDescent="0.25">
      <c r="A88" s="212">
        <v>3</v>
      </c>
      <c r="B88" s="213"/>
      <c r="C88" s="214"/>
      <c r="D88" s="52" t="s">
        <v>16</v>
      </c>
      <c r="E88" s="101">
        <f t="shared" ref="E88" si="3">SUM(E89+E99)</f>
        <v>21220</v>
      </c>
      <c r="F88" s="101">
        <f t="shared" ref="F88:G88" si="4">SUM(F89+F99)</f>
        <v>12399.2</v>
      </c>
      <c r="G88" s="101">
        <f t="shared" si="4"/>
        <v>33619.200000000004</v>
      </c>
    </row>
    <row r="89" spans="1:7" x14ac:dyDescent="0.25">
      <c r="A89" s="200">
        <v>31</v>
      </c>
      <c r="B89" s="201"/>
      <c r="C89" s="202"/>
      <c r="D89" s="45" t="s">
        <v>17</v>
      </c>
      <c r="E89" s="108">
        <v>20450</v>
      </c>
      <c r="F89" s="108">
        <v>11573.83</v>
      </c>
      <c r="G89" s="108">
        <v>32023.83</v>
      </c>
    </row>
    <row r="90" spans="1:7" x14ac:dyDescent="0.25">
      <c r="A90" s="41">
        <v>311</v>
      </c>
      <c r="B90" s="42"/>
      <c r="C90" s="43"/>
      <c r="D90" s="44" t="s">
        <v>40</v>
      </c>
      <c r="E90" s="117"/>
      <c r="F90" s="117"/>
      <c r="G90" s="117"/>
    </row>
    <row r="91" spans="1:7" x14ac:dyDescent="0.25">
      <c r="A91" s="38">
        <v>3111</v>
      </c>
      <c r="B91" s="39"/>
      <c r="C91" s="40"/>
      <c r="D91" s="37" t="s">
        <v>52</v>
      </c>
      <c r="E91" s="105"/>
      <c r="F91" s="105"/>
      <c r="G91" s="105"/>
    </row>
    <row r="92" spans="1:7" x14ac:dyDescent="0.25">
      <c r="A92" s="38">
        <v>3113</v>
      </c>
      <c r="B92" s="39"/>
      <c r="C92" s="40"/>
      <c r="D92" s="37" t="s">
        <v>53</v>
      </c>
      <c r="E92" s="105"/>
      <c r="F92" s="105"/>
      <c r="G92" s="105"/>
    </row>
    <row r="93" spans="1:7" x14ac:dyDescent="0.25">
      <c r="A93" s="38">
        <v>3114</v>
      </c>
      <c r="B93" s="39"/>
      <c r="C93" s="40"/>
      <c r="D93" s="37" t="s">
        <v>54</v>
      </c>
      <c r="E93" s="105"/>
      <c r="F93" s="105"/>
      <c r="G93" s="105"/>
    </row>
    <row r="94" spans="1:7" x14ac:dyDescent="0.25">
      <c r="A94" s="41">
        <v>312</v>
      </c>
      <c r="B94" s="42"/>
      <c r="C94" s="43"/>
      <c r="D94" s="44" t="s">
        <v>55</v>
      </c>
      <c r="E94" s="117"/>
      <c r="F94" s="117"/>
      <c r="G94" s="117"/>
    </row>
    <row r="95" spans="1:7" x14ac:dyDescent="0.25">
      <c r="A95" s="38">
        <v>3121</v>
      </c>
      <c r="B95" s="39"/>
      <c r="C95" s="40"/>
      <c r="D95" s="37" t="s">
        <v>56</v>
      </c>
      <c r="E95" s="105"/>
      <c r="F95" s="105"/>
      <c r="G95" s="105"/>
    </row>
    <row r="96" spans="1:7" x14ac:dyDescent="0.25">
      <c r="A96" s="41">
        <v>313</v>
      </c>
      <c r="B96" s="42"/>
      <c r="C96" s="43"/>
      <c r="D96" s="44" t="s">
        <v>41</v>
      </c>
      <c r="E96" s="117"/>
      <c r="F96" s="117"/>
      <c r="G96" s="117"/>
    </row>
    <row r="97" spans="1:7" x14ac:dyDescent="0.25">
      <c r="A97" s="38">
        <v>3131</v>
      </c>
      <c r="B97" s="39"/>
      <c r="C97" s="40"/>
      <c r="D97" s="37" t="s">
        <v>57</v>
      </c>
      <c r="E97" s="105"/>
      <c r="F97" s="105"/>
      <c r="G97" s="105"/>
    </row>
    <row r="98" spans="1:7" ht="25.5" x14ac:dyDescent="0.25">
      <c r="A98" s="38">
        <v>3132</v>
      </c>
      <c r="B98" s="39"/>
      <c r="C98" s="40"/>
      <c r="D98" s="37" t="s">
        <v>58</v>
      </c>
      <c r="E98" s="105"/>
      <c r="F98" s="105"/>
      <c r="G98" s="105"/>
    </row>
    <row r="99" spans="1:7" x14ac:dyDescent="0.25">
      <c r="A99" s="200">
        <v>32</v>
      </c>
      <c r="B99" s="201"/>
      <c r="C99" s="202"/>
      <c r="D99" s="45" t="s">
        <v>28</v>
      </c>
      <c r="E99" s="108">
        <v>770</v>
      </c>
      <c r="F99" s="108">
        <v>825.37</v>
      </c>
      <c r="G99" s="108">
        <v>1595.37</v>
      </c>
    </row>
    <row r="100" spans="1:7" x14ac:dyDescent="0.25">
      <c r="A100" s="41">
        <v>321</v>
      </c>
      <c r="B100" s="42"/>
      <c r="C100" s="43"/>
      <c r="D100" s="44" t="s">
        <v>42</v>
      </c>
      <c r="E100" s="117"/>
      <c r="F100" s="117"/>
      <c r="G100" s="117"/>
    </row>
    <row r="101" spans="1:7" x14ac:dyDescent="0.25">
      <c r="A101" s="38">
        <v>3211</v>
      </c>
      <c r="B101" s="39"/>
      <c r="C101" s="40"/>
      <c r="D101" s="37" t="s">
        <v>59</v>
      </c>
      <c r="E101" s="105"/>
      <c r="F101" s="105"/>
      <c r="G101" s="105"/>
    </row>
    <row r="102" spans="1:7" ht="25.5" x14ac:dyDescent="0.25">
      <c r="A102" s="38">
        <v>3212</v>
      </c>
      <c r="B102" s="39"/>
      <c r="C102" s="40"/>
      <c r="D102" s="37" t="s">
        <v>60</v>
      </c>
      <c r="E102" s="105"/>
      <c r="F102" s="105"/>
      <c r="G102" s="105"/>
    </row>
    <row r="103" spans="1:7" x14ac:dyDescent="0.25">
      <c r="A103" s="38">
        <v>3213</v>
      </c>
      <c r="B103" s="39"/>
      <c r="C103" s="40"/>
      <c r="D103" s="37" t="s">
        <v>61</v>
      </c>
      <c r="E103" s="105"/>
      <c r="F103" s="105"/>
      <c r="G103" s="105"/>
    </row>
    <row r="104" spans="1:7" ht="25.5" x14ac:dyDescent="0.25">
      <c r="A104" s="38">
        <v>3214</v>
      </c>
      <c r="B104" s="39"/>
      <c r="C104" s="40"/>
      <c r="D104" s="37" t="s">
        <v>62</v>
      </c>
      <c r="E104" s="105"/>
      <c r="F104" s="105"/>
      <c r="G104" s="105"/>
    </row>
    <row r="105" spans="1:7" x14ac:dyDescent="0.25">
      <c r="A105" s="38"/>
      <c r="B105" s="39"/>
      <c r="C105" s="40"/>
      <c r="D105" s="37"/>
      <c r="E105" s="105"/>
      <c r="F105" s="105"/>
      <c r="G105" s="105"/>
    </row>
    <row r="106" spans="1:7" x14ac:dyDescent="0.25">
      <c r="A106" s="38"/>
      <c r="B106" s="39"/>
      <c r="C106" s="40"/>
      <c r="D106" s="53" t="s">
        <v>98</v>
      </c>
      <c r="E106" s="118">
        <f t="shared" ref="E106" si="5">SUM(E70+E88)</f>
        <v>25375</v>
      </c>
      <c r="F106" s="118">
        <f t="shared" ref="F106:G106" si="6">SUM(F70+F88)</f>
        <v>15379.66</v>
      </c>
      <c r="G106" s="118">
        <f t="shared" si="6"/>
        <v>40754.660000000003</v>
      </c>
    </row>
    <row r="107" spans="1:7" x14ac:dyDescent="0.25">
      <c r="A107" s="38"/>
      <c r="B107" s="39"/>
      <c r="C107" s="40"/>
      <c r="D107" s="37"/>
      <c r="E107" s="8"/>
      <c r="F107" s="8"/>
      <c r="G107" s="8"/>
    </row>
    <row r="108" spans="1:7" x14ac:dyDescent="0.25">
      <c r="A108" s="203" t="s">
        <v>26</v>
      </c>
      <c r="B108" s="204"/>
      <c r="C108" s="205"/>
      <c r="D108" s="18" t="s">
        <v>27</v>
      </c>
      <c r="E108" s="18" t="s">
        <v>156</v>
      </c>
      <c r="F108" s="19" t="s">
        <v>205</v>
      </c>
      <c r="G108" s="19" t="s">
        <v>208</v>
      </c>
    </row>
    <row r="109" spans="1:7" ht="15" customHeight="1" x14ac:dyDescent="0.25">
      <c r="A109" s="206" t="s">
        <v>127</v>
      </c>
      <c r="B109" s="207"/>
      <c r="C109" s="208"/>
      <c r="D109" s="25" t="s">
        <v>128</v>
      </c>
      <c r="E109" s="8"/>
      <c r="F109" s="8"/>
      <c r="G109" s="8"/>
    </row>
    <row r="110" spans="1:7" ht="25.5" customHeight="1" x14ac:dyDescent="0.25">
      <c r="A110" s="206" t="s">
        <v>188</v>
      </c>
      <c r="B110" s="207"/>
      <c r="C110" s="208"/>
      <c r="D110" s="25" t="s">
        <v>189</v>
      </c>
      <c r="E110" s="8"/>
      <c r="F110" s="8"/>
      <c r="G110" s="8"/>
    </row>
    <row r="111" spans="1:7" ht="15" customHeight="1" x14ac:dyDescent="0.25">
      <c r="A111" s="209" t="s">
        <v>129</v>
      </c>
      <c r="B111" s="210"/>
      <c r="C111" s="211"/>
      <c r="D111" s="36" t="s">
        <v>13</v>
      </c>
      <c r="E111" s="8"/>
      <c r="F111" s="8"/>
      <c r="G111" s="8"/>
    </row>
    <row r="112" spans="1:7" x14ac:dyDescent="0.25">
      <c r="A112" s="212">
        <v>3</v>
      </c>
      <c r="B112" s="213"/>
      <c r="C112" s="214"/>
      <c r="D112" s="52" t="s">
        <v>16</v>
      </c>
      <c r="E112" s="101">
        <f t="shared" ref="E112:G112" si="7">SUM(E113)</f>
        <v>1960</v>
      </c>
      <c r="F112" s="101">
        <f t="shared" si="7"/>
        <v>-391.96</v>
      </c>
      <c r="G112" s="101">
        <f t="shared" si="7"/>
        <v>1568.04</v>
      </c>
    </row>
    <row r="113" spans="1:7" x14ac:dyDescent="0.25">
      <c r="A113" s="200">
        <v>31</v>
      </c>
      <c r="B113" s="201"/>
      <c r="C113" s="202"/>
      <c r="D113" s="45" t="s">
        <v>17</v>
      </c>
      <c r="E113" s="108">
        <v>1960</v>
      </c>
      <c r="F113" s="108">
        <v>-391.96</v>
      </c>
      <c r="G113" s="108">
        <v>1568.04</v>
      </c>
    </row>
    <row r="114" spans="1:7" x14ac:dyDescent="0.25">
      <c r="A114" s="41">
        <v>311</v>
      </c>
      <c r="B114" s="42"/>
      <c r="C114" s="43"/>
      <c r="D114" s="44" t="s">
        <v>40</v>
      </c>
      <c r="E114" s="117"/>
      <c r="F114" s="117"/>
      <c r="G114" s="117"/>
    </row>
    <row r="115" spans="1:7" x14ac:dyDescent="0.25">
      <c r="A115" s="38">
        <v>3111</v>
      </c>
      <c r="B115" s="39"/>
      <c r="C115" s="40"/>
      <c r="D115" s="37" t="s">
        <v>52</v>
      </c>
      <c r="E115" s="105"/>
      <c r="F115" s="105"/>
      <c r="G115" s="105"/>
    </row>
    <row r="116" spans="1:7" x14ac:dyDescent="0.25">
      <c r="A116" s="38">
        <v>3113</v>
      </c>
      <c r="B116" s="39"/>
      <c r="C116" s="40"/>
      <c r="D116" s="37" t="s">
        <v>53</v>
      </c>
      <c r="E116" s="105"/>
      <c r="F116" s="105"/>
      <c r="G116" s="105"/>
    </row>
    <row r="117" spans="1:7" x14ac:dyDescent="0.25">
      <c r="A117" s="38">
        <v>3114</v>
      </c>
      <c r="B117" s="39"/>
      <c r="C117" s="40"/>
      <c r="D117" s="37" t="s">
        <v>54</v>
      </c>
      <c r="E117" s="105"/>
      <c r="F117" s="105"/>
      <c r="G117" s="105"/>
    </row>
    <row r="118" spans="1:7" x14ac:dyDescent="0.25">
      <c r="A118" s="41">
        <v>312</v>
      </c>
      <c r="B118" s="42"/>
      <c r="C118" s="43"/>
      <c r="D118" s="44" t="s">
        <v>55</v>
      </c>
      <c r="E118" s="117"/>
      <c r="F118" s="117"/>
      <c r="G118" s="117"/>
    </row>
    <row r="119" spans="1:7" x14ac:dyDescent="0.25">
      <c r="A119" s="38">
        <v>3121</v>
      </c>
      <c r="B119" s="39"/>
      <c r="C119" s="40"/>
      <c r="D119" s="37" t="s">
        <v>56</v>
      </c>
      <c r="E119" s="105"/>
      <c r="F119" s="105"/>
      <c r="G119" s="105"/>
    </row>
    <row r="120" spans="1:7" x14ac:dyDescent="0.25">
      <c r="A120" s="41">
        <v>313</v>
      </c>
      <c r="B120" s="42"/>
      <c r="C120" s="43"/>
      <c r="D120" s="44" t="s">
        <v>41</v>
      </c>
      <c r="E120" s="117"/>
      <c r="F120" s="117"/>
      <c r="G120" s="117"/>
    </row>
    <row r="121" spans="1:7" x14ac:dyDescent="0.25">
      <c r="A121" s="38">
        <v>3131</v>
      </c>
      <c r="B121" s="39"/>
      <c r="C121" s="40"/>
      <c r="D121" s="37" t="s">
        <v>57</v>
      </c>
      <c r="E121" s="105"/>
      <c r="F121" s="105"/>
      <c r="G121" s="105"/>
    </row>
    <row r="122" spans="1:7" ht="25.5" x14ac:dyDescent="0.25">
      <c r="A122" s="38">
        <v>3132</v>
      </c>
      <c r="B122" s="39"/>
      <c r="C122" s="40"/>
      <c r="D122" s="37" t="s">
        <v>58</v>
      </c>
      <c r="E122" s="105"/>
      <c r="F122" s="105"/>
      <c r="G122" s="105"/>
    </row>
    <row r="123" spans="1:7" x14ac:dyDescent="0.25">
      <c r="A123" s="38"/>
      <c r="B123" s="39"/>
      <c r="C123" s="40"/>
      <c r="D123" s="37"/>
      <c r="E123" s="105"/>
      <c r="F123" s="105"/>
      <c r="G123" s="105"/>
    </row>
    <row r="124" spans="1:7" x14ac:dyDescent="0.25">
      <c r="A124" s="38"/>
      <c r="B124" s="39"/>
      <c r="C124" s="40"/>
      <c r="D124" s="53" t="s">
        <v>98</v>
      </c>
      <c r="E124" s="118">
        <f t="shared" ref="E124" si="8">SUM(E112)</f>
        <v>1960</v>
      </c>
      <c r="F124" s="118">
        <f t="shared" ref="F124:G124" si="9">SUM(F112)</f>
        <v>-391.96</v>
      </c>
      <c r="G124" s="118">
        <f t="shared" si="9"/>
        <v>1568.04</v>
      </c>
    </row>
    <row r="125" spans="1:7" x14ac:dyDescent="0.25">
      <c r="A125" s="38"/>
      <c r="B125" s="39"/>
      <c r="C125" s="40"/>
      <c r="D125" s="136"/>
      <c r="E125" s="137"/>
      <c r="F125" s="138"/>
      <c r="G125" s="138"/>
    </row>
    <row r="126" spans="1:7" x14ac:dyDescent="0.25">
      <c r="A126" s="203" t="s">
        <v>26</v>
      </c>
      <c r="B126" s="204"/>
      <c r="C126" s="205"/>
      <c r="D126" s="18" t="s">
        <v>27</v>
      </c>
      <c r="E126" s="18" t="s">
        <v>156</v>
      </c>
      <c r="F126" s="19" t="s">
        <v>205</v>
      </c>
      <c r="G126" s="19" t="s">
        <v>208</v>
      </c>
    </row>
    <row r="127" spans="1:7" ht="24.75" customHeight="1" x14ac:dyDescent="0.25">
      <c r="A127" s="206" t="s">
        <v>127</v>
      </c>
      <c r="B127" s="207"/>
      <c r="C127" s="208"/>
      <c r="D127" s="25" t="s">
        <v>150</v>
      </c>
      <c r="E127" s="8"/>
      <c r="F127" s="8"/>
      <c r="G127" s="8"/>
    </row>
    <row r="128" spans="1:7" ht="25.5" customHeight="1" x14ac:dyDescent="0.25">
      <c r="A128" s="206" t="s">
        <v>148</v>
      </c>
      <c r="B128" s="207"/>
      <c r="C128" s="208"/>
      <c r="D128" s="25" t="s">
        <v>151</v>
      </c>
      <c r="E128" s="8"/>
      <c r="F128" s="8"/>
      <c r="G128" s="8"/>
    </row>
    <row r="129" spans="1:7" ht="15" customHeight="1" x14ac:dyDescent="0.25">
      <c r="A129" s="209" t="s">
        <v>130</v>
      </c>
      <c r="B129" s="210"/>
      <c r="C129" s="211"/>
      <c r="D129" s="36" t="s">
        <v>36</v>
      </c>
      <c r="E129" s="8"/>
      <c r="F129" s="8"/>
      <c r="G129" s="8"/>
    </row>
    <row r="130" spans="1:7" x14ac:dyDescent="0.25">
      <c r="A130" s="212">
        <v>3</v>
      </c>
      <c r="B130" s="213"/>
      <c r="C130" s="214"/>
      <c r="D130" s="52" t="s">
        <v>16</v>
      </c>
      <c r="E130" s="101">
        <f t="shared" ref="E130" si="10">SUM(E131+E141)</f>
        <v>108400</v>
      </c>
      <c r="F130" s="101">
        <f t="shared" ref="F130:G130" si="11">SUM(F131+F141)</f>
        <v>11226.199999999999</v>
      </c>
      <c r="G130" s="101">
        <f t="shared" si="11"/>
        <v>119626.20000000001</v>
      </c>
    </row>
    <row r="131" spans="1:7" x14ac:dyDescent="0.25">
      <c r="A131" s="200">
        <v>31</v>
      </c>
      <c r="B131" s="201"/>
      <c r="C131" s="202"/>
      <c r="D131" s="45" t="s">
        <v>17</v>
      </c>
      <c r="E131" s="108">
        <v>105500</v>
      </c>
      <c r="F131" s="108">
        <v>11227.74</v>
      </c>
      <c r="G131" s="108">
        <v>116727.74</v>
      </c>
    </row>
    <row r="132" spans="1:7" ht="15" customHeight="1" x14ac:dyDescent="0.25">
      <c r="A132" s="41">
        <v>311</v>
      </c>
      <c r="B132" s="42"/>
      <c r="C132" s="43"/>
      <c r="D132" s="44" t="s">
        <v>40</v>
      </c>
      <c r="E132" s="117"/>
      <c r="F132" s="117"/>
      <c r="G132" s="117"/>
    </row>
    <row r="133" spans="1:7" x14ac:dyDescent="0.25">
      <c r="A133" s="38">
        <v>3111</v>
      </c>
      <c r="B133" s="39"/>
      <c r="C133" s="40"/>
      <c r="D133" s="37" t="s">
        <v>52</v>
      </c>
      <c r="E133" s="105"/>
      <c r="F133" s="105"/>
      <c r="G133" s="105"/>
    </row>
    <row r="134" spans="1:7" x14ac:dyDescent="0.25">
      <c r="A134" s="38">
        <v>3113</v>
      </c>
      <c r="B134" s="39"/>
      <c r="C134" s="40"/>
      <c r="D134" s="37" t="s">
        <v>53</v>
      </c>
      <c r="E134" s="105"/>
      <c r="F134" s="105"/>
      <c r="G134" s="105"/>
    </row>
    <row r="135" spans="1:7" x14ac:dyDescent="0.25">
      <c r="A135" s="38">
        <v>3114</v>
      </c>
      <c r="B135" s="39"/>
      <c r="C135" s="40"/>
      <c r="D135" s="37" t="s">
        <v>54</v>
      </c>
      <c r="E135" s="105"/>
      <c r="F135" s="105"/>
      <c r="G135" s="105"/>
    </row>
    <row r="136" spans="1:7" x14ac:dyDescent="0.25">
      <c r="A136" s="41">
        <v>312</v>
      </c>
      <c r="B136" s="42"/>
      <c r="C136" s="43"/>
      <c r="D136" s="44" t="s">
        <v>55</v>
      </c>
      <c r="E136" s="117"/>
      <c r="F136" s="117"/>
      <c r="G136" s="117"/>
    </row>
    <row r="137" spans="1:7" x14ac:dyDescent="0.25">
      <c r="A137" s="38">
        <v>3121</v>
      </c>
      <c r="B137" s="39"/>
      <c r="C137" s="40"/>
      <c r="D137" s="37" t="s">
        <v>56</v>
      </c>
      <c r="E137" s="105"/>
      <c r="F137" s="105"/>
      <c r="G137" s="105"/>
    </row>
    <row r="138" spans="1:7" x14ac:dyDescent="0.25">
      <c r="A138" s="41">
        <v>313</v>
      </c>
      <c r="B138" s="42"/>
      <c r="C138" s="43"/>
      <c r="D138" s="44" t="s">
        <v>41</v>
      </c>
      <c r="E138" s="117"/>
      <c r="F138" s="117"/>
      <c r="G138" s="117"/>
    </row>
    <row r="139" spans="1:7" x14ac:dyDescent="0.25">
      <c r="A139" s="38">
        <v>3131</v>
      </c>
      <c r="B139" s="39"/>
      <c r="C139" s="40"/>
      <c r="D139" s="37" t="s">
        <v>57</v>
      </c>
      <c r="E139" s="105"/>
      <c r="F139" s="105"/>
      <c r="G139" s="105"/>
    </row>
    <row r="140" spans="1:7" ht="25.5" x14ac:dyDescent="0.25">
      <c r="A140" s="38">
        <v>3132</v>
      </c>
      <c r="B140" s="39"/>
      <c r="C140" s="40"/>
      <c r="D140" s="37" t="s">
        <v>58</v>
      </c>
      <c r="E140" s="105"/>
      <c r="F140" s="105"/>
      <c r="G140" s="105"/>
    </row>
    <row r="141" spans="1:7" x14ac:dyDescent="0.25">
      <c r="A141" s="200">
        <v>32</v>
      </c>
      <c r="B141" s="201"/>
      <c r="C141" s="202"/>
      <c r="D141" s="45" t="s">
        <v>28</v>
      </c>
      <c r="E141" s="108">
        <v>2900</v>
      </c>
      <c r="F141" s="108">
        <v>-1.54</v>
      </c>
      <c r="G141" s="108">
        <v>2898.46</v>
      </c>
    </row>
    <row r="142" spans="1:7" x14ac:dyDescent="0.25">
      <c r="A142" s="41">
        <v>321</v>
      </c>
      <c r="B142" s="42"/>
      <c r="C142" s="43"/>
      <c r="D142" s="44" t="s">
        <v>42</v>
      </c>
      <c r="E142" s="117"/>
      <c r="F142" s="117"/>
      <c r="G142" s="117"/>
    </row>
    <row r="143" spans="1:7" x14ac:dyDescent="0.25">
      <c r="A143" s="38">
        <v>3211</v>
      </c>
      <c r="B143" s="39"/>
      <c r="C143" s="40"/>
      <c r="D143" s="37" t="s">
        <v>59</v>
      </c>
      <c r="E143" s="105"/>
      <c r="F143" s="105"/>
      <c r="G143" s="105"/>
    </row>
    <row r="144" spans="1:7" ht="25.5" x14ac:dyDescent="0.25">
      <c r="A144" s="38">
        <v>3212</v>
      </c>
      <c r="B144" s="39"/>
      <c r="C144" s="40"/>
      <c r="D144" s="37" t="s">
        <v>60</v>
      </c>
      <c r="E144" s="105"/>
      <c r="F144" s="105"/>
      <c r="G144" s="105"/>
    </row>
    <row r="145" spans="1:7" x14ac:dyDescent="0.25">
      <c r="A145" s="38">
        <v>3213</v>
      </c>
      <c r="B145" s="39"/>
      <c r="C145" s="40"/>
      <c r="D145" s="37" t="s">
        <v>61</v>
      </c>
      <c r="E145" s="105"/>
      <c r="F145" s="105"/>
      <c r="G145" s="105"/>
    </row>
    <row r="146" spans="1:7" ht="25.5" x14ac:dyDescent="0.25">
      <c r="A146" s="38">
        <v>3214</v>
      </c>
      <c r="B146" s="39"/>
      <c r="C146" s="40"/>
      <c r="D146" s="37" t="s">
        <v>62</v>
      </c>
      <c r="E146" s="105"/>
      <c r="F146" s="105"/>
      <c r="G146" s="105"/>
    </row>
    <row r="147" spans="1:7" x14ac:dyDescent="0.25">
      <c r="A147" s="41">
        <v>322</v>
      </c>
      <c r="B147" s="42"/>
      <c r="C147" s="43"/>
      <c r="D147" s="44" t="s">
        <v>43</v>
      </c>
      <c r="E147" s="117"/>
      <c r="F147" s="117"/>
      <c r="G147" s="117"/>
    </row>
    <row r="148" spans="1:7" ht="25.5" x14ac:dyDescent="0.25">
      <c r="A148" s="38">
        <v>3221</v>
      </c>
      <c r="B148" s="39"/>
      <c r="C148" s="40"/>
      <c r="D148" s="37" t="s">
        <v>63</v>
      </c>
      <c r="E148" s="105"/>
      <c r="F148" s="105"/>
      <c r="G148" s="105"/>
    </row>
    <row r="149" spans="1:7" x14ac:dyDescent="0.25">
      <c r="A149" s="38">
        <v>3222</v>
      </c>
      <c r="B149" s="39"/>
      <c r="C149" s="40"/>
      <c r="D149" s="37" t="s">
        <v>64</v>
      </c>
      <c r="E149" s="105"/>
      <c r="F149" s="105"/>
      <c r="G149" s="105"/>
    </row>
    <row r="150" spans="1:7" x14ac:dyDescent="0.25">
      <c r="A150" s="38">
        <v>3223</v>
      </c>
      <c r="B150" s="39"/>
      <c r="C150" s="40"/>
      <c r="D150" s="37" t="s">
        <v>65</v>
      </c>
      <c r="E150" s="105"/>
      <c r="F150" s="105"/>
      <c r="G150" s="105"/>
    </row>
    <row r="151" spans="1:7" ht="25.5" x14ac:dyDescent="0.25">
      <c r="A151" s="38">
        <v>3224</v>
      </c>
      <c r="B151" s="39"/>
      <c r="C151" s="40"/>
      <c r="D151" s="37" t="s">
        <v>66</v>
      </c>
      <c r="E151" s="105"/>
      <c r="F151" s="105"/>
      <c r="G151" s="105"/>
    </row>
    <row r="152" spans="1:7" x14ac:dyDescent="0.25">
      <c r="A152" s="38">
        <v>3225</v>
      </c>
      <c r="B152" s="39"/>
      <c r="C152" s="40"/>
      <c r="D152" s="37" t="s">
        <v>67</v>
      </c>
      <c r="E152" s="105"/>
      <c r="F152" s="105"/>
      <c r="G152" s="105"/>
    </row>
    <row r="153" spans="1:7" ht="25.5" x14ac:dyDescent="0.25">
      <c r="A153" s="38">
        <v>3226</v>
      </c>
      <c r="B153" s="39"/>
      <c r="C153" s="40"/>
      <c r="D153" s="37" t="s">
        <v>68</v>
      </c>
      <c r="E153" s="105"/>
      <c r="F153" s="105"/>
      <c r="G153" s="105"/>
    </row>
    <row r="154" spans="1:7" ht="25.5" x14ac:dyDescent="0.25">
      <c r="A154" s="38">
        <v>3227</v>
      </c>
      <c r="B154" s="39"/>
      <c r="C154" s="40"/>
      <c r="D154" s="37" t="s">
        <v>69</v>
      </c>
      <c r="E154" s="105"/>
      <c r="F154" s="105"/>
      <c r="G154" s="105"/>
    </row>
    <row r="155" spans="1:7" x14ac:dyDescent="0.25">
      <c r="A155" s="41">
        <v>323</v>
      </c>
      <c r="B155" s="42"/>
      <c r="C155" s="43"/>
      <c r="D155" s="44" t="s">
        <v>44</v>
      </c>
      <c r="E155" s="117"/>
      <c r="F155" s="117"/>
      <c r="G155" s="117"/>
    </row>
    <row r="156" spans="1:7" x14ac:dyDescent="0.25">
      <c r="A156" s="38">
        <v>3231</v>
      </c>
      <c r="B156" s="39"/>
      <c r="C156" s="40"/>
      <c r="D156" s="37" t="s">
        <v>70</v>
      </c>
      <c r="E156" s="105"/>
      <c r="F156" s="105"/>
      <c r="G156" s="105"/>
    </row>
    <row r="157" spans="1:7" ht="25.5" x14ac:dyDescent="0.25">
      <c r="A157" s="38">
        <v>3232</v>
      </c>
      <c r="B157" s="39"/>
      <c r="C157" s="40"/>
      <c r="D157" s="37" t="s">
        <v>71</v>
      </c>
      <c r="E157" s="105"/>
      <c r="F157" s="105"/>
      <c r="G157" s="105"/>
    </row>
    <row r="158" spans="1:7" x14ac:dyDescent="0.25">
      <c r="A158" s="38">
        <v>3233</v>
      </c>
      <c r="B158" s="39"/>
      <c r="C158" s="40"/>
      <c r="D158" s="37" t="s">
        <v>72</v>
      </c>
      <c r="E158" s="105"/>
      <c r="F158" s="105"/>
      <c r="G158" s="105"/>
    </row>
    <row r="159" spans="1:7" x14ac:dyDescent="0.25">
      <c r="A159" s="38">
        <v>3234</v>
      </c>
      <c r="B159" s="39"/>
      <c r="C159" s="40"/>
      <c r="D159" s="37" t="s">
        <v>73</v>
      </c>
      <c r="E159" s="105"/>
      <c r="F159" s="105"/>
      <c r="G159" s="105"/>
    </row>
    <row r="160" spans="1:7" x14ac:dyDescent="0.25">
      <c r="A160" s="38">
        <v>3235</v>
      </c>
      <c r="B160" s="39"/>
      <c r="C160" s="40"/>
      <c r="D160" s="37" t="s">
        <v>74</v>
      </c>
      <c r="E160" s="105"/>
      <c r="F160" s="105"/>
      <c r="G160" s="105"/>
    </row>
    <row r="161" spans="1:7" x14ac:dyDescent="0.25">
      <c r="A161" s="38">
        <v>3236</v>
      </c>
      <c r="B161" s="39"/>
      <c r="C161" s="40"/>
      <c r="D161" s="37" t="s">
        <v>75</v>
      </c>
      <c r="E161" s="105"/>
      <c r="F161" s="105"/>
      <c r="G161" s="105"/>
    </row>
    <row r="162" spans="1:7" x14ac:dyDescent="0.25">
      <c r="A162" s="38">
        <v>3237</v>
      </c>
      <c r="B162" s="39"/>
      <c r="C162" s="40"/>
      <c r="D162" s="37" t="s">
        <v>76</v>
      </c>
      <c r="E162" s="105"/>
      <c r="F162" s="105"/>
      <c r="G162" s="105"/>
    </row>
    <row r="163" spans="1:7" x14ac:dyDescent="0.25">
      <c r="A163" s="38">
        <v>3238</v>
      </c>
      <c r="B163" s="39"/>
      <c r="C163" s="40"/>
      <c r="D163" s="37" t="s">
        <v>77</v>
      </c>
      <c r="E163" s="105"/>
      <c r="F163" s="105"/>
      <c r="G163" s="105"/>
    </row>
    <row r="164" spans="1:7" x14ac:dyDescent="0.25">
      <c r="A164" s="38">
        <v>3239</v>
      </c>
      <c r="B164" s="39"/>
      <c r="C164" s="40"/>
      <c r="D164" s="37" t="s">
        <v>78</v>
      </c>
      <c r="E164" s="105"/>
      <c r="F164" s="105"/>
      <c r="G164" s="105"/>
    </row>
    <row r="165" spans="1:7" ht="15.75" customHeight="1" x14ac:dyDescent="0.25">
      <c r="A165" s="209" t="s">
        <v>134</v>
      </c>
      <c r="B165" s="210"/>
      <c r="C165" s="211"/>
      <c r="D165" s="36" t="s">
        <v>37</v>
      </c>
      <c r="E165" s="105"/>
      <c r="F165" s="105"/>
      <c r="G165" s="105"/>
    </row>
    <row r="166" spans="1:7" x14ac:dyDescent="0.25">
      <c r="A166" s="212">
        <v>3</v>
      </c>
      <c r="B166" s="213"/>
      <c r="C166" s="214"/>
      <c r="D166" s="52" t="s">
        <v>16</v>
      </c>
      <c r="E166" s="101">
        <f t="shared" ref="E166:F166" si="12">SUM(E167+E177)</f>
        <v>26700</v>
      </c>
      <c r="F166" s="101">
        <f t="shared" si="12"/>
        <v>4057.47</v>
      </c>
      <c r="G166" s="101">
        <f t="shared" ref="G166" si="13">SUM(G167+G177)</f>
        <v>30757.47</v>
      </c>
    </row>
    <row r="167" spans="1:7" x14ac:dyDescent="0.25">
      <c r="A167" s="200">
        <v>31</v>
      </c>
      <c r="B167" s="201"/>
      <c r="C167" s="202"/>
      <c r="D167" s="45" t="s">
        <v>17</v>
      </c>
      <c r="E167" s="108">
        <v>7700</v>
      </c>
      <c r="F167" s="108">
        <v>2741.74</v>
      </c>
      <c r="G167" s="108">
        <v>10441.74</v>
      </c>
    </row>
    <row r="168" spans="1:7" x14ac:dyDescent="0.25">
      <c r="A168" s="41">
        <v>311</v>
      </c>
      <c r="B168" s="42"/>
      <c r="C168" s="43"/>
      <c r="D168" s="44" t="s">
        <v>40</v>
      </c>
      <c r="E168" s="117"/>
      <c r="F168" s="117"/>
      <c r="G168" s="117"/>
    </row>
    <row r="169" spans="1:7" x14ac:dyDescent="0.25">
      <c r="A169" s="38">
        <v>3111</v>
      </c>
      <c r="B169" s="39"/>
      <c r="C169" s="40"/>
      <c r="D169" s="37" t="s">
        <v>52</v>
      </c>
      <c r="E169" s="105"/>
      <c r="F169" s="105"/>
      <c r="G169" s="105"/>
    </row>
    <row r="170" spans="1:7" x14ac:dyDescent="0.25">
      <c r="A170" s="38">
        <v>3113</v>
      </c>
      <c r="B170" s="39"/>
      <c r="C170" s="40"/>
      <c r="D170" s="37" t="s">
        <v>53</v>
      </c>
      <c r="E170" s="105"/>
      <c r="F170" s="105"/>
      <c r="G170" s="105"/>
    </row>
    <row r="171" spans="1:7" x14ac:dyDescent="0.25">
      <c r="A171" s="38">
        <v>3114</v>
      </c>
      <c r="B171" s="39"/>
      <c r="C171" s="40"/>
      <c r="D171" s="37" t="s">
        <v>54</v>
      </c>
      <c r="E171" s="105"/>
      <c r="F171" s="105"/>
      <c r="G171" s="105"/>
    </row>
    <row r="172" spans="1:7" x14ac:dyDescent="0.25">
      <c r="A172" s="41">
        <v>312</v>
      </c>
      <c r="B172" s="42"/>
      <c r="C172" s="43"/>
      <c r="D172" s="44" t="s">
        <v>55</v>
      </c>
      <c r="E172" s="117"/>
      <c r="F172" s="117"/>
      <c r="G172" s="117"/>
    </row>
    <row r="173" spans="1:7" x14ac:dyDescent="0.25">
      <c r="A173" s="38">
        <v>3121</v>
      </c>
      <c r="B173" s="39"/>
      <c r="C173" s="40"/>
      <c r="D173" s="37" t="s">
        <v>56</v>
      </c>
      <c r="E173" s="105"/>
      <c r="F173" s="105"/>
      <c r="G173" s="105"/>
    </row>
    <row r="174" spans="1:7" x14ac:dyDescent="0.25">
      <c r="A174" s="41">
        <v>313</v>
      </c>
      <c r="B174" s="42"/>
      <c r="C174" s="43"/>
      <c r="D174" s="44" t="s">
        <v>41</v>
      </c>
      <c r="E174" s="117"/>
      <c r="F174" s="117"/>
      <c r="G174" s="117"/>
    </row>
    <row r="175" spans="1:7" x14ac:dyDescent="0.25">
      <c r="A175" s="38">
        <v>3131</v>
      </c>
      <c r="B175" s="39"/>
      <c r="C175" s="40"/>
      <c r="D175" s="37" t="s">
        <v>57</v>
      </c>
      <c r="E175" s="105"/>
      <c r="F175" s="105"/>
      <c r="G175" s="105"/>
    </row>
    <row r="176" spans="1:7" ht="25.5" x14ac:dyDescent="0.25">
      <c r="A176" s="38">
        <v>3132</v>
      </c>
      <c r="B176" s="39"/>
      <c r="C176" s="40"/>
      <c r="D176" s="37" t="s">
        <v>58</v>
      </c>
      <c r="E176" s="105"/>
      <c r="F176" s="105"/>
      <c r="G176" s="105"/>
    </row>
    <row r="177" spans="1:7" x14ac:dyDescent="0.25">
      <c r="A177" s="200">
        <v>32</v>
      </c>
      <c r="B177" s="201"/>
      <c r="C177" s="202"/>
      <c r="D177" s="45" t="s">
        <v>28</v>
      </c>
      <c r="E177" s="108">
        <v>19000</v>
      </c>
      <c r="F177" s="108">
        <v>1315.73</v>
      </c>
      <c r="G177" s="108">
        <v>20315.73</v>
      </c>
    </row>
    <row r="178" spans="1:7" x14ac:dyDescent="0.25">
      <c r="A178" s="41">
        <v>321</v>
      </c>
      <c r="B178" s="42"/>
      <c r="C178" s="43"/>
      <c r="D178" s="44" t="s">
        <v>42</v>
      </c>
      <c r="E178" s="117"/>
      <c r="F178" s="117"/>
      <c r="G178" s="117"/>
    </row>
    <row r="179" spans="1:7" x14ac:dyDescent="0.25">
      <c r="A179" s="38">
        <v>3211</v>
      </c>
      <c r="B179" s="39"/>
      <c r="C179" s="40"/>
      <c r="D179" s="37" t="s">
        <v>59</v>
      </c>
      <c r="E179" s="105"/>
      <c r="F179" s="105"/>
      <c r="G179" s="105"/>
    </row>
    <row r="180" spans="1:7" ht="25.5" x14ac:dyDescent="0.25">
      <c r="A180" s="38">
        <v>3212</v>
      </c>
      <c r="B180" s="39"/>
      <c r="C180" s="40"/>
      <c r="D180" s="37" t="s">
        <v>60</v>
      </c>
      <c r="E180" s="105"/>
      <c r="F180" s="105"/>
      <c r="G180" s="105"/>
    </row>
    <row r="181" spans="1:7" x14ac:dyDescent="0.25">
      <c r="A181" s="38">
        <v>3213</v>
      </c>
      <c r="B181" s="39"/>
      <c r="C181" s="40"/>
      <c r="D181" s="37" t="s">
        <v>61</v>
      </c>
      <c r="E181" s="105"/>
      <c r="F181" s="105"/>
      <c r="G181" s="105"/>
    </row>
    <row r="182" spans="1:7" ht="25.5" x14ac:dyDescent="0.25">
      <c r="A182" s="38">
        <v>3214</v>
      </c>
      <c r="B182" s="39"/>
      <c r="C182" s="40"/>
      <c r="D182" s="37" t="s">
        <v>62</v>
      </c>
      <c r="E182" s="105"/>
      <c r="F182" s="105"/>
      <c r="G182" s="105"/>
    </row>
    <row r="183" spans="1:7" x14ac:dyDescent="0.25">
      <c r="A183" s="41">
        <v>322</v>
      </c>
      <c r="B183" s="42"/>
      <c r="C183" s="43"/>
      <c r="D183" s="44" t="s">
        <v>43</v>
      </c>
      <c r="E183" s="117"/>
      <c r="F183" s="117"/>
      <c r="G183" s="117"/>
    </row>
    <row r="184" spans="1:7" ht="25.5" x14ac:dyDescent="0.25">
      <c r="A184" s="38">
        <v>3221</v>
      </c>
      <c r="B184" s="39"/>
      <c r="C184" s="40"/>
      <c r="D184" s="37" t="s">
        <v>63</v>
      </c>
      <c r="E184" s="105"/>
      <c r="F184" s="105"/>
      <c r="G184" s="105"/>
    </row>
    <row r="185" spans="1:7" x14ac:dyDescent="0.25">
      <c r="A185" s="38">
        <v>3222</v>
      </c>
      <c r="B185" s="39"/>
      <c r="C185" s="40"/>
      <c r="D185" s="37" t="s">
        <v>64</v>
      </c>
      <c r="E185" s="105"/>
      <c r="F185" s="105"/>
      <c r="G185" s="105"/>
    </row>
    <row r="186" spans="1:7" x14ac:dyDescent="0.25">
      <c r="A186" s="38">
        <v>3223</v>
      </c>
      <c r="B186" s="39"/>
      <c r="C186" s="40"/>
      <c r="D186" s="37" t="s">
        <v>65</v>
      </c>
      <c r="E186" s="105"/>
      <c r="F186" s="105"/>
      <c r="G186" s="105"/>
    </row>
    <row r="187" spans="1:7" ht="25.5" x14ac:dyDescent="0.25">
      <c r="A187" s="38">
        <v>3224</v>
      </c>
      <c r="B187" s="39"/>
      <c r="C187" s="40"/>
      <c r="D187" s="37" t="s">
        <v>66</v>
      </c>
      <c r="E187" s="105"/>
      <c r="F187" s="105"/>
      <c r="G187" s="105"/>
    </row>
    <row r="188" spans="1:7" x14ac:dyDescent="0.25">
      <c r="A188" s="38">
        <v>3225</v>
      </c>
      <c r="B188" s="39"/>
      <c r="C188" s="40"/>
      <c r="D188" s="37" t="s">
        <v>67</v>
      </c>
      <c r="E188" s="105"/>
      <c r="F188" s="105"/>
      <c r="G188" s="105"/>
    </row>
    <row r="189" spans="1:7" ht="25.5" x14ac:dyDescent="0.25">
      <c r="A189" s="38">
        <v>3226</v>
      </c>
      <c r="B189" s="39"/>
      <c r="C189" s="40"/>
      <c r="D189" s="37" t="s">
        <v>68</v>
      </c>
      <c r="E189" s="105"/>
      <c r="F189" s="105"/>
      <c r="G189" s="105"/>
    </row>
    <row r="190" spans="1:7" ht="25.5" x14ac:dyDescent="0.25">
      <c r="A190" s="38">
        <v>3227</v>
      </c>
      <c r="B190" s="39"/>
      <c r="C190" s="40"/>
      <c r="D190" s="37" t="s">
        <v>69</v>
      </c>
      <c r="E190" s="105"/>
      <c r="F190" s="105"/>
      <c r="G190" s="105"/>
    </row>
    <row r="191" spans="1:7" x14ac:dyDescent="0.25">
      <c r="A191" s="38"/>
      <c r="B191" s="39"/>
      <c r="C191" s="40"/>
      <c r="D191" s="37"/>
      <c r="E191" s="105"/>
      <c r="F191" s="105"/>
      <c r="G191" s="105"/>
    </row>
    <row r="192" spans="1:7" x14ac:dyDescent="0.25">
      <c r="A192" s="38"/>
      <c r="B192" s="39"/>
      <c r="C192" s="40"/>
      <c r="D192" s="53" t="s">
        <v>98</v>
      </c>
      <c r="E192" s="118">
        <f>SUM(E130+E166)</f>
        <v>135100</v>
      </c>
      <c r="F192" s="118">
        <f>SUM(F130+F166)</f>
        <v>15283.669999999998</v>
      </c>
      <c r="G192" s="118">
        <f>SUM(G130+G166)</f>
        <v>150383.67000000001</v>
      </c>
    </row>
    <row r="193" spans="1:7" x14ac:dyDescent="0.25">
      <c r="A193" s="38"/>
      <c r="B193" s="39"/>
      <c r="C193" s="40"/>
      <c r="D193" s="37"/>
      <c r="E193" s="8"/>
      <c r="F193" s="8"/>
      <c r="G193" s="8"/>
    </row>
    <row r="194" spans="1:7" x14ac:dyDescent="0.25">
      <c r="A194" s="203" t="s">
        <v>26</v>
      </c>
      <c r="B194" s="204"/>
      <c r="C194" s="205"/>
      <c r="D194" s="18" t="s">
        <v>27</v>
      </c>
      <c r="E194" s="18" t="s">
        <v>156</v>
      </c>
      <c r="F194" s="19" t="s">
        <v>205</v>
      </c>
      <c r="G194" s="19" t="s">
        <v>208</v>
      </c>
    </row>
    <row r="195" spans="1:7" ht="25.5" customHeight="1" x14ac:dyDescent="0.25">
      <c r="A195" s="206" t="s">
        <v>127</v>
      </c>
      <c r="B195" s="207"/>
      <c r="C195" s="208"/>
      <c r="D195" s="25" t="s">
        <v>149</v>
      </c>
      <c r="E195" s="8"/>
      <c r="F195" s="8"/>
      <c r="G195" s="8"/>
    </row>
    <row r="196" spans="1:7" ht="25.5" customHeight="1" x14ac:dyDescent="0.25">
      <c r="A196" s="206" t="s">
        <v>148</v>
      </c>
      <c r="B196" s="207"/>
      <c r="C196" s="208"/>
      <c r="D196" s="25" t="s">
        <v>151</v>
      </c>
      <c r="E196" s="8"/>
      <c r="F196" s="8"/>
      <c r="G196" s="8"/>
    </row>
    <row r="197" spans="1:7" ht="15" customHeight="1" x14ac:dyDescent="0.25">
      <c r="A197" s="209" t="s">
        <v>133</v>
      </c>
      <c r="B197" s="210"/>
      <c r="C197" s="211"/>
      <c r="D197" s="36" t="s">
        <v>103</v>
      </c>
      <c r="E197" s="8"/>
      <c r="F197" s="8"/>
      <c r="G197" s="8"/>
    </row>
    <row r="198" spans="1:7" x14ac:dyDescent="0.25">
      <c r="A198" s="212">
        <v>3</v>
      </c>
      <c r="B198" s="213"/>
      <c r="C198" s="214"/>
      <c r="D198" s="52" t="s">
        <v>16</v>
      </c>
      <c r="E198" s="101">
        <f t="shared" ref="E198" si="14">SUM(E199+E233+E238)</f>
        <v>28900</v>
      </c>
      <c r="F198" s="101">
        <f t="shared" ref="F198:G198" si="15">SUM(F199+F233+F238)</f>
        <v>9325.1200000000008</v>
      </c>
      <c r="G198" s="101">
        <f t="shared" si="15"/>
        <v>38225.120000000003</v>
      </c>
    </row>
    <row r="199" spans="1:7" x14ac:dyDescent="0.25">
      <c r="A199" s="200">
        <v>32</v>
      </c>
      <c r="B199" s="201"/>
      <c r="C199" s="202"/>
      <c r="D199" s="45" t="s">
        <v>28</v>
      </c>
      <c r="E199" s="108">
        <v>28900</v>
      </c>
      <c r="F199" s="108">
        <v>9325.1200000000008</v>
      </c>
      <c r="G199" s="108">
        <v>38225.120000000003</v>
      </c>
    </row>
    <row r="200" spans="1:7" x14ac:dyDescent="0.25">
      <c r="A200" s="41">
        <v>321</v>
      </c>
      <c r="B200" s="42"/>
      <c r="C200" s="43"/>
      <c r="D200" s="44" t="s">
        <v>42</v>
      </c>
      <c r="E200" s="117"/>
      <c r="F200" s="117"/>
      <c r="G200" s="117"/>
    </row>
    <row r="201" spans="1:7" x14ac:dyDescent="0.25">
      <c r="A201" s="38">
        <v>3211</v>
      </c>
      <c r="B201" s="39"/>
      <c r="C201" s="40"/>
      <c r="D201" s="37" t="s">
        <v>59</v>
      </c>
      <c r="E201" s="105"/>
      <c r="F201" s="105"/>
      <c r="G201" s="105"/>
    </row>
    <row r="202" spans="1:7" ht="25.5" x14ac:dyDescent="0.25">
      <c r="A202" s="38">
        <v>3212</v>
      </c>
      <c r="B202" s="39"/>
      <c r="C202" s="40"/>
      <c r="D202" s="37" t="s">
        <v>60</v>
      </c>
      <c r="E202" s="105"/>
      <c r="F202" s="105"/>
      <c r="G202" s="105"/>
    </row>
    <row r="203" spans="1:7" x14ac:dyDescent="0.25">
      <c r="A203" s="38">
        <v>3213</v>
      </c>
      <c r="B203" s="39"/>
      <c r="C203" s="40"/>
      <c r="D203" s="37" t="s">
        <v>61</v>
      </c>
      <c r="E203" s="105"/>
      <c r="F203" s="105"/>
      <c r="G203" s="105"/>
    </row>
    <row r="204" spans="1:7" ht="25.5" x14ac:dyDescent="0.25">
      <c r="A204" s="38">
        <v>3214</v>
      </c>
      <c r="B204" s="39"/>
      <c r="C204" s="40"/>
      <c r="D204" s="37" t="s">
        <v>62</v>
      </c>
      <c r="E204" s="105"/>
      <c r="F204" s="105"/>
      <c r="G204" s="105"/>
    </row>
    <row r="205" spans="1:7" x14ac:dyDescent="0.25">
      <c r="A205" s="41">
        <v>322</v>
      </c>
      <c r="B205" s="42"/>
      <c r="C205" s="43"/>
      <c r="D205" s="44" t="s">
        <v>43</v>
      </c>
      <c r="E205" s="117"/>
      <c r="F205" s="117"/>
      <c r="G205" s="117"/>
    </row>
    <row r="206" spans="1:7" ht="25.5" x14ac:dyDescent="0.25">
      <c r="A206" s="38">
        <v>3221</v>
      </c>
      <c r="B206" s="39"/>
      <c r="C206" s="40"/>
      <c r="D206" s="37" t="s">
        <v>63</v>
      </c>
      <c r="E206" s="105"/>
      <c r="F206" s="105"/>
      <c r="G206" s="105"/>
    </row>
    <row r="207" spans="1:7" x14ac:dyDescent="0.25">
      <c r="A207" s="38">
        <v>3222</v>
      </c>
      <c r="B207" s="39"/>
      <c r="C207" s="40"/>
      <c r="D207" s="37" t="s">
        <v>64</v>
      </c>
      <c r="E207" s="105"/>
      <c r="F207" s="105"/>
      <c r="G207" s="105"/>
    </row>
    <row r="208" spans="1:7" x14ac:dyDescent="0.25">
      <c r="A208" s="38">
        <v>3223</v>
      </c>
      <c r="B208" s="39"/>
      <c r="C208" s="40"/>
      <c r="D208" s="37" t="s">
        <v>65</v>
      </c>
      <c r="E208" s="105"/>
      <c r="F208" s="105"/>
      <c r="G208" s="105"/>
    </row>
    <row r="209" spans="1:7" ht="25.5" x14ac:dyDescent="0.25">
      <c r="A209" s="38">
        <v>3224</v>
      </c>
      <c r="B209" s="39"/>
      <c r="C209" s="40"/>
      <c r="D209" s="37" t="s">
        <v>66</v>
      </c>
      <c r="E209" s="105"/>
      <c r="F209" s="105"/>
      <c r="G209" s="105"/>
    </row>
    <row r="210" spans="1:7" x14ac:dyDescent="0.25">
      <c r="A210" s="38">
        <v>3225</v>
      </c>
      <c r="B210" s="39"/>
      <c r="C210" s="40"/>
      <c r="D210" s="37" t="s">
        <v>67</v>
      </c>
      <c r="E210" s="105"/>
      <c r="F210" s="105"/>
      <c r="G210" s="105"/>
    </row>
    <row r="211" spans="1:7" ht="25.5" x14ac:dyDescent="0.25">
      <c r="A211" s="38">
        <v>3226</v>
      </c>
      <c r="B211" s="39"/>
      <c r="C211" s="40"/>
      <c r="D211" s="37" t="s">
        <v>68</v>
      </c>
      <c r="E211" s="105"/>
      <c r="F211" s="105"/>
      <c r="G211" s="105"/>
    </row>
    <row r="212" spans="1:7" ht="25.5" x14ac:dyDescent="0.25">
      <c r="A212" s="38">
        <v>3227</v>
      </c>
      <c r="B212" s="39"/>
      <c r="C212" s="40"/>
      <c r="D212" s="37" t="s">
        <v>69</v>
      </c>
      <c r="E212" s="105"/>
      <c r="F212" s="105"/>
      <c r="G212" s="105"/>
    </row>
    <row r="213" spans="1:7" x14ac:dyDescent="0.25">
      <c r="A213" s="41">
        <v>323</v>
      </c>
      <c r="B213" s="42"/>
      <c r="C213" s="43"/>
      <c r="D213" s="44" t="s">
        <v>44</v>
      </c>
      <c r="E213" s="117"/>
      <c r="F213" s="117"/>
      <c r="G213" s="117"/>
    </row>
    <row r="214" spans="1:7" x14ac:dyDescent="0.25">
      <c r="A214" s="38">
        <v>3231</v>
      </c>
      <c r="B214" s="39"/>
      <c r="C214" s="40"/>
      <c r="D214" s="37" t="s">
        <v>70</v>
      </c>
      <c r="E214" s="105"/>
      <c r="F214" s="105"/>
      <c r="G214" s="105"/>
    </row>
    <row r="215" spans="1:7" ht="25.5" x14ac:dyDescent="0.25">
      <c r="A215" s="38">
        <v>3232</v>
      </c>
      <c r="B215" s="39"/>
      <c r="C215" s="40"/>
      <c r="D215" s="37" t="s">
        <v>71</v>
      </c>
      <c r="E215" s="105"/>
      <c r="F215" s="105"/>
      <c r="G215" s="105"/>
    </row>
    <row r="216" spans="1:7" x14ac:dyDescent="0.25">
      <c r="A216" s="38">
        <v>3233</v>
      </c>
      <c r="B216" s="39"/>
      <c r="C216" s="40"/>
      <c r="D216" s="37" t="s">
        <v>72</v>
      </c>
      <c r="E216" s="105"/>
      <c r="F216" s="105"/>
      <c r="G216" s="105"/>
    </row>
    <row r="217" spans="1:7" x14ac:dyDescent="0.25">
      <c r="A217" s="38">
        <v>3234</v>
      </c>
      <c r="B217" s="39"/>
      <c r="C217" s="40"/>
      <c r="D217" s="37" t="s">
        <v>73</v>
      </c>
      <c r="E217" s="105"/>
      <c r="F217" s="105"/>
      <c r="G217" s="105"/>
    </row>
    <row r="218" spans="1:7" x14ac:dyDescent="0.25">
      <c r="A218" s="38">
        <v>3235</v>
      </c>
      <c r="B218" s="39"/>
      <c r="C218" s="40"/>
      <c r="D218" s="37" t="s">
        <v>74</v>
      </c>
      <c r="E218" s="105"/>
      <c r="F218" s="105"/>
      <c r="G218" s="105"/>
    </row>
    <row r="219" spans="1:7" x14ac:dyDescent="0.25">
      <c r="A219" s="38">
        <v>3236</v>
      </c>
      <c r="B219" s="39"/>
      <c r="C219" s="40"/>
      <c r="D219" s="37" t="s">
        <v>75</v>
      </c>
      <c r="E219" s="105"/>
      <c r="F219" s="105"/>
      <c r="G219" s="105"/>
    </row>
    <row r="220" spans="1:7" x14ac:dyDescent="0.25">
      <c r="A220" s="38">
        <v>3237</v>
      </c>
      <c r="B220" s="39"/>
      <c r="C220" s="40"/>
      <c r="D220" s="37" t="s">
        <v>76</v>
      </c>
      <c r="E220" s="105"/>
      <c r="F220" s="105"/>
      <c r="G220" s="105"/>
    </row>
    <row r="221" spans="1:7" x14ac:dyDescent="0.25">
      <c r="A221" s="38">
        <v>3238</v>
      </c>
      <c r="B221" s="39"/>
      <c r="C221" s="40"/>
      <c r="D221" s="37" t="s">
        <v>77</v>
      </c>
      <c r="E221" s="105"/>
      <c r="F221" s="105"/>
      <c r="G221" s="105"/>
    </row>
    <row r="222" spans="1:7" x14ac:dyDescent="0.25">
      <c r="A222" s="38">
        <v>3239</v>
      </c>
      <c r="B222" s="39"/>
      <c r="C222" s="40"/>
      <c r="D222" s="37" t="s">
        <v>78</v>
      </c>
      <c r="E222" s="105"/>
      <c r="F222" s="105"/>
      <c r="G222" s="105"/>
    </row>
    <row r="223" spans="1:7" ht="25.5" x14ac:dyDescent="0.25">
      <c r="A223" s="41">
        <v>324</v>
      </c>
      <c r="B223" s="42"/>
      <c r="C223" s="43"/>
      <c r="D223" s="44" t="s">
        <v>79</v>
      </c>
      <c r="E223" s="117"/>
      <c r="F223" s="117"/>
      <c r="G223" s="117"/>
    </row>
    <row r="224" spans="1:7" ht="25.5" x14ac:dyDescent="0.25">
      <c r="A224" s="38">
        <v>3241</v>
      </c>
      <c r="B224" s="39"/>
      <c r="C224" s="40"/>
      <c r="D224" s="37" t="s">
        <v>104</v>
      </c>
      <c r="E224" s="105"/>
      <c r="F224" s="105"/>
      <c r="G224" s="105"/>
    </row>
    <row r="225" spans="1:7" ht="25.5" x14ac:dyDescent="0.25">
      <c r="A225" s="41">
        <v>329</v>
      </c>
      <c r="B225" s="42"/>
      <c r="C225" s="43"/>
      <c r="D225" s="44" t="s">
        <v>80</v>
      </c>
      <c r="E225" s="117"/>
      <c r="F225" s="117"/>
      <c r="G225" s="117"/>
    </row>
    <row r="226" spans="1:7" ht="38.25" x14ac:dyDescent="0.25">
      <c r="A226" s="38">
        <v>3291</v>
      </c>
      <c r="B226" s="39"/>
      <c r="C226" s="40"/>
      <c r="D226" s="37" t="s">
        <v>81</v>
      </c>
      <c r="E226" s="105"/>
      <c r="F226" s="105"/>
      <c r="G226" s="105"/>
    </row>
    <row r="227" spans="1:7" x14ac:dyDescent="0.25">
      <c r="A227" s="38">
        <v>3292</v>
      </c>
      <c r="B227" s="39"/>
      <c r="C227" s="40"/>
      <c r="D227" s="37" t="s">
        <v>82</v>
      </c>
      <c r="E227" s="105"/>
      <c r="F227" s="105"/>
      <c r="G227" s="105"/>
    </row>
    <row r="228" spans="1:7" x14ac:dyDescent="0.25">
      <c r="A228" s="38">
        <v>3293</v>
      </c>
      <c r="B228" s="39"/>
      <c r="C228" s="40"/>
      <c r="D228" s="37" t="s">
        <v>83</v>
      </c>
      <c r="E228" s="105"/>
      <c r="F228" s="105"/>
      <c r="G228" s="105"/>
    </row>
    <row r="229" spans="1:7" x14ac:dyDescent="0.25">
      <c r="A229" s="38">
        <v>3294</v>
      </c>
      <c r="B229" s="39"/>
      <c r="C229" s="40"/>
      <c r="D229" s="37" t="s">
        <v>84</v>
      </c>
      <c r="E229" s="105"/>
      <c r="F229" s="105"/>
      <c r="G229" s="105"/>
    </row>
    <row r="230" spans="1:7" x14ac:dyDescent="0.25">
      <c r="A230" s="38">
        <v>3295</v>
      </c>
      <c r="B230" s="39"/>
      <c r="C230" s="40"/>
      <c r="D230" s="37" t="s">
        <v>85</v>
      </c>
      <c r="E230" s="105"/>
      <c r="F230" s="105"/>
      <c r="G230" s="105"/>
    </row>
    <row r="231" spans="1:7" x14ac:dyDescent="0.25">
      <c r="A231" s="38">
        <v>3296</v>
      </c>
      <c r="B231" s="39"/>
      <c r="C231" s="40"/>
      <c r="D231" s="37" t="s">
        <v>86</v>
      </c>
      <c r="E231" s="105"/>
      <c r="F231" s="105"/>
      <c r="G231" s="105"/>
    </row>
    <row r="232" spans="1:7" ht="25.5" x14ac:dyDescent="0.25">
      <c r="A232" s="38">
        <v>3299</v>
      </c>
      <c r="B232" s="39"/>
      <c r="C232" s="40"/>
      <c r="D232" s="37" t="s">
        <v>45</v>
      </c>
      <c r="E232" s="105"/>
      <c r="F232" s="105"/>
      <c r="G232" s="105"/>
    </row>
    <row r="233" spans="1:7" x14ac:dyDescent="0.25">
      <c r="A233" s="46">
        <v>34</v>
      </c>
      <c r="B233" s="47"/>
      <c r="C233" s="48"/>
      <c r="D233" s="45" t="s">
        <v>46</v>
      </c>
      <c r="E233" s="108">
        <f t="shared" ref="E233:G233" si="16">SUM(E234)</f>
        <v>0</v>
      </c>
      <c r="F233" s="108">
        <f t="shared" si="16"/>
        <v>0</v>
      </c>
      <c r="G233" s="108">
        <f t="shared" si="16"/>
        <v>0</v>
      </c>
    </row>
    <row r="234" spans="1:7" x14ac:dyDescent="0.25">
      <c r="A234" s="41">
        <v>343</v>
      </c>
      <c r="B234" s="42"/>
      <c r="C234" s="43"/>
      <c r="D234" s="44" t="s">
        <v>47</v>
      </c>
      <c r="E234" s="117"/>
      <c r="F234" s="117"/>
      <c r="G234" s="117"/>
    </row>
    <row r="235" spans="1:7" ht="25.5" x14ac:dyDescent="0.25">
      <c r="A235" s="38">
        <v>3431</v>
      </c>
      <c r="B235" s="39"/>
      <c r="C235" s="40"/>
      <c r="D235" s="37" t="s">
        <v>87</v>
      </c>
      <c r="E235" s="105"/>
      <c r="F235" s="105"/>
      <c r="G235" s="105"/>
    </row>
    <row r="236" spans="1:7" x14ac:dyDescent="0.25">
      <c r="A236" s="38">
        <v>3432</v>
      </c>
      <c r="B236" s="39"/>
      <c r="C236" s="40"/>
      <c r="D236" s="37" t="s">
        <v>155</v>
      </c>
      <c r="E236" s="105"/>
      <c r="F236" s="105"/>
      <c r="G236" s="105"/>
    </row>
    <row r="237" spans="1:7" x14ac:dyDescent="0.25">
      <c r="A237" s="38">
        <v>3433</v>
      </c>
      <c r="B237" s="39"/>
      <c r="C237" s="40"/>
      <c r="D237" s="37" t="s">
        <v>88</v>
      </c>
      <c r="E237" s="105"/>
      <c r="F237" s="105"/>
      <c r="G237" s="105"/>
    </row>
    <row r="238" spans="1:7" ht="38.25" x14ac:dyDescent="0.25">
      <c r="A238" s="46">
        <v>37</v>
      </c>
      <c r="B238" s="47"/>
      <c r="C238" s="48"/>
      <c r="D238" s="45" t="s">
        <v>48</v>
      </c>
      <c r="E238" s="108">
        <f t="shared" ref="E238:G238" si="17">SUM(E239)</f>
        <v>0</v>
      </c>
      <c r="F238" s="108">
        <f t="shared" si="17"/>
        <v>0</v>
      </c>
      <c r="G238" s="108">
        <f t="shared" si="17"/>
        <v>0</v>
      </c>
    </row>
    <row r="239" spans="1:7" ht="25.5" x14ac:dyDescent="0.25">
      <c r="A239" s="41">
        <v>372</v>
      </c>
      <c r="B239" s="42"/>
      <c r="C239" s="43"/>
      <c r="D239" s="44" t="s">
        <v>49</v>
      </c>
      <c r="E239" s="117"/>
      <c r="F239" s="117"/>
      <c r="G239" s="117"/>
    </row>
    <row r="240" spans="1:7" ht="25.5" x14ac:dyDescent="0.25">
      <c r="A240" s="38">
        <v>3721</v>
      </c>
      <c r="B240" s="39"/>
      <c r="C240" s="40"/>
      <c r="D240" s="37" t="s">
        <v>89</v>
      </c>
      <c r="E240" s="105"/>
      <c r="F240" s="105"/>
      <c r="G240" s="105"/>
    </row>
    <row r="241" spans="1:7" ht="25.5" x14ac:dyDescent="0.25">
      <c r="A241" s="38">
        <v>3722</v>
      </c>
      <c r="B241" s="39"/>
      <c r="C241" s="40"/>
      <c r="D241" s="37" t="s">
        <v>90</v>
      </c>
      <c r="E241" s="105"/>
      <c r="F241" s="105"/>
      <c r="G241" s="105"/>
    </row>
    <row r="242" spans="1:7" ht="38.25" x14ac:dyDescent="0.25">
      <c r="A242" s="49">
        <v>4</v>
      </c>
      <c r="B242" s="50"/>
      <c r="C242" s="51"/>
      <c r="D242" s="52" t="s">
        <v>38</v>
      </c>
      <c r="E242" s="101">
        <f t="shared" ref="E242:G242" si="18">SUM(E243)</f>
        <v>0</v>
      </c>
      <c r="F242" s="101">
        <f t="shared" si="18"/>
        <v>70.5</v>
      </c>
      <c r="G242" s="101">
        <f t="shared" si="18"/>
        <v>70.5</v>
      </c>
    </row>
    <row r="243" spans="1:7" ht="38.25" x14ac:dyDescent="0.25">
      <c r="A243" s="46">
        <v>42</v>
      </c>
      <c r="B243" s="47"/>
      <c r="C243" s="48"/>
      <c r="D243" s="45" t="s">
        <v>38</v>
      </c>
      <c r="E243" s="108">
        <f>SUM(E244,E251)</f>
        <v>0</v>
      </c>
      <c r="F243" s="108">
        <f>SUM(F244,F251)</f>
        <v>70.5</v>
      </c>
      <c r="G243" s="108">
        <f>SUM(G244,G251)</f>
        <v>70.5</v>
      </c>
    </row>
    <row r="244" spans="1:7" x14ac:dyDescent="0.25">
      <c r="A244" s="41">
        <v>422</v>
      </c>
      <c r="B244" s="42"/>
      <c r="C244" s="43"/>
      <c r="D244" s="44" t="s">
        <v>50</v>
      </c>
      <c r="E244" s="117">
        <f t="shared" ref="E244" si="19">SUM(E245:E250)</f>
        <v>0</v>
      </c>
      <c r="F244" s="117">
        <f t="shared" ref="F244:G244" si="20">SUM(F245:F250)</f>
        <v>0</v>
      </c>
      <c r="G244" s="117">
        <f t="shared" si="20"/>
        <v>0</v>
      </c>
    </row>
    <row r="245" spans="1:7" x14ac:dyDescent="0.25">
      <c r="A245" s="38">
        <v>4221</v>
      </c>
      <c r="B245" s="39"/>
      <c r="C245" s="40"/>
      <c r="D245" s="37" t="s">
        <v>91</v>
      </c>
      <c r="E245" s="105"/>
      <c r="F245" s="105"/>
      <c r="G245" s="105"/>
    </row>
    <row r="246" spans="1:7" x14ac:dyDescent="0.25">
      <c r="A246" s="38">
        <v>4222</v>
      </c>
      <c r="B246" s="39"/>
      <c r="C246" s="40"/>
      <c r="D246" s="37" t="s">
        <v>92</v>
      </c>
      <c r="E246" s="105"/>
      <c r="F246" s="105"/>
      <c r="G246" s="105"/>
    </row>
    <row r="247" spans="1:7" x14ac:dyDescent="0.25">
      <c r="A247" s="38">
        <v>4223</v>
      </c>
      <c r="B247" s="39"/>
      <c r="C247" s="40"/>
      <c r="D247" s="37" t="s">
        <v>93</v>
      </c>
      <c r="E247" s="105"/>
      <c r="F247" s="105"/>
      <c r="G247" s="105"/>
    </row>
    <row r="248" spans="1:7" x14ac:dyDescent="0.25">
      <c r="A248" s="38">
        <v>4225</v>
      </c>
      <c r="B248" s="39"/>
      <c r="C248" s="40"/>
      <c r="D248" s="37" t="s">
        <v>94</v>
      </c>
      <c r="E248" s="105"/>
      <c r="F248" s="105"/>
      <c r="G248" s="105"/>
    </row>
    <row r="249" spans="1:7" x14ac:dyDescent="0.25">
      <c r="A249" s="38">
        <v>4226</v>
      </c>
      <c r="B249" s="39"/>
      <c r="C249" s="40"/>
      <c r="D249" s="37" t="s">
        <v>95</v>
      </c>
      <c r="E249" s="105"/>
      <c r="F249" s="105"/>
      <c r="G249" s="105"/>
    </row>
    <row r="250" spans="1:7" ht="25.5" x14ac:dyDescent="0.25">
      <c r="A250" s="38">
        <v>4227</v>
      </c>
      <c r="B250" s="39"/>
      <c r="C250" s="40"/>
      <c r="D250" s="37" t="s">
        <v>96</v>
      </c>
      <c r="E250" s="105"/>
      <c r="F250" s="105"/>
      <c r="G250" s="105"/>
    </row>
    <row r="251" spans="1:7" ht="25.5" x14ac:dyDescent="0.25">
      <c r="A251" s="41">
        <v>424</v>
      </c>
      <c r="B251" s="42"/>
      <c r="C251" s="43"/>
      <c r="D251" s="44" t="s">
        <v>51</v>
      </c>
      <c r="E251" s="117">
        <f t="shared" ref="E251:G251" si="21">SUM(E252)</f>
        <v>0</v>
      </c>
      <c r="F251" s="117">
        <f t="shared" si="21"/>
        <v>70.5</v>
      </c>
      <c r="G251" s="117">
        <f t="shared" si="21"/>
        <v>70.5</v>
      </c>
    </row>
    <row r="252" spans="1:7" x14ac:dyDescent="0.25">
      <c r="A252" s="38">
        <v>4241</v>
      </c>
      <c r="B252" s="39"/>
      <c r="C252" s="40"/>
      <c r="D252" s="37" t="s">
        <v>97</v>
      </c>
      <c r="E252" s="105"/>
      <c r="F252" s="105">
        <f t="shared" ref="F252" si="22">G252-E252</f>
        <v>70.5</v>
      </c>
      <c r="G252" s="105">
        <v>70.5</v>
      </c>
    </row>
    <row r="253" spans="1:7" x14ac:dyDescent="0.25">
      <c r="A253" s="38"/>
      <c r="B253" s="39"/>
      <c r="C253" s="40"/>
      <c r="D253" s="37"/>
      <c r="E253" s="105"/>
      <c r="F253" s="105"/>
      <c r="G253" s="105"/>
    </row>
    <row r="254" spans="1:7" x14ac:dyDescent="0.25">
      <c r="A254" s="38"/>
      <c r="B254" s="39"/>
      <c r="C254" s="40"/>
      <c r="D254" s="53" t="s">
        <v>98</v>
      </c>
      <c r="E254" s="118">
        <f t="shared" ref="E254" si="23">SUM(E198+E242)</f>
        <v>28900</v>
      </c>
      <c r="F254" s="118">
        <f t="shared" ref="F254:G254" si="24">SUM(F198+F242)</f>
        <v>9395.6200000000008</v>
      </c>
      <c r="G254" s="118">
        <f t="shared" si="24"/>
        <v>38295.620000000003</v>
      </c>
    </row>
    <row r="255" spans="1:7" x14ac:dyDescent="0.25">
      <c r="A255" s="38"/>
      <c r="B255" s="39"/>
      <c r="C255" s="40"/>
      <c r="D255" s="37"/>
      <c r="E255" s="8"/>
      <c r="F255" s="8"/>
      <c r="G255" s="8"/>
    </row>
    <row r="256" spans="1:7" x14ac:dyDescent="0.25">
      <c r="A256" s="203" t="s">
        <v>26</v>
      </c>
      <c r="B256" s="204"/>
      <c r="C256" s="205"/>
      <c r="D256" s="18" t="s">
        <v>27</v>
      </c>
      <c r="E256" s="18" t="s">
        <v>156</v>
      </c>
      <c r="F256" s="19" t="s">
        <v>205</v>
      </c>
      <c r="G256" s="19" t="s">
        <v>208</v>
      </c>
    </row>
    <row r="257" spans="1:7" ht="15" customHeight="1" x14ac:dyDescent="0.25">
      <c r="A257" s="206" t="s">
        <v>127</v>
      </c>
      <c r="B257" s="207"/>
      <c r="C257" s="208"/>
      <c r="D257" s="25" t="s">
        <v>128</v>
      </c>
      <c r="E257" s="8"/>
      <c r="F257" s="8"/>
      <c r="G257" s="8"/>
    </row>
    <row r="258" spans="1:7" ht="25.5" customHeight="1" x14ac:dyDescent="0.25">
      <c r="A258" s="206" t="s">
        <v>147</v>
      </c>
      <c r="B258" s="207"/>
      <c r="C258" s="208"/>
      <c r="D258" s="25" t="s">
        <v>151</v>
      </c>
      <c r="E258" s="8"/>
      <c r="F258" s="8"/>
      <c r="G258" s="8"/>
    </row>
    <row r="259" spans="1:7" ht="15" customHeight="1" x14ac:dyDescent="0.25">
      <c r="A259" s="209" t="s">
        <v>135</v>
      </c>
      <c r="B259" s="210"/>
      <c r="C259" s="211"/>
      <c r="D259" s="36" t="s">
        <v>32</v>
      </c>
      <c r="E259" s="8"/>
      <c r="F259" s="8"/>
      <c r="G259" s="8"/>
    </row>
    <row r="260" spans="1:7" x14ac:dyDescent="0.25">
      <c r="A260" s="212">
        <v>3</v>
      </c>
      <c r="B260" s="213"/>
      <c r="C260" s="214"/>
      <c r="D260" s="52" t="s">
        <v>16</v>
      </c>
      <c r="E260" s="101">
        <f>SUM(E261+E271+E304+E308)</f>
        <v>5485</v>
      </c>
      <c r="F260" s="101">
        <f>SUM(F261+F271+F304+F308)</f>
        <v>-324.82000000000005</v>
      </c>
      <c r="G260" s="101">
        <f>SUM(G261+G271+G304+G308)</f>
        <v>5160.18</v>
      </c>
    </row>
    <row r="261" spans="1:7" x14ac:dyDescent="0.25">
      <c r="A261" s="200">
        <v>31</v>
      </c>
      <c r="B261" s="201"/>
      <c r="C261" s="202"/>
      <c r="D261" s="45" t="s">
        <v>17</v>
      </c>
      <c r="E261" s="108">
        <v>150</v>
      </c>
      <c r="F261" s="108">
        <v>370.52</v>
      </c>
      <c r="G261" s="108">
        <v>520.52</v>
      </c>
    </row>
    <row r="262" spans="1:7" ht="15" customHeight="1" x14ac:dyDescent="0.25">
      <c r="A262" s="41">
        <v>311</v>
      </c>
      <c r="B262" s="42"/>
      <c r="C262" s="43"/>
      <c r="D262" s="44" t="s">
        <v>40</v>
      </c>
      <c r="E262" s="117"/>
      <c r="F262" s="117"/>
      <c r="G262" s="117"/>
    </row>
    <row r="263" spans="1:7" x14ac:dyDescent="0.25">
      <c r="A263" s="38">
        <v>3111</v>
      </c>
      <c r="B263" s="39"/>
      <c r="C263" s="40"/>
      <c r="D263" s="37" t="s">
        <v>52</v>
      </c>
      <c r="E263" s="105"/>
      <c r="F263" s="105"/>
      <c r="G263" s="105"/>
    </row>
    <row r="264" spans="1:7" x14ac:dyDescent="0.25">
      <c r="A264" s="38">
        <v>3113</v>
      </c>
      <c r="B264" s="39"/>
      <c r="C264" s="40"/>
      <c r="D264" s="37" t="s">
        <v>53</v>
      </c>
      <c r="E264" s="105"/>
      <c r="F264" s="105"/>
      <c r="G264" s="105"/>
    </row>
    <row r="265" spans="1:7" x14ac:dyDescent="0.25">
      <c r="A265" s="38">
        <v>3114</v>
      </c>
      <c r="B265" s="39"/>
      <c r="C265" s="40"/>
      <c r="D265" s="37" t="s">
        <v>54</v>
      </c>
      <c r="E265" s="105"/>
      <c r="F265" s="105"/>
      <c r="G265" s="105"/>
    </row>
    <row r="266" spans="1:7" x14ac:dyDescent="0.25">
      <c r="A266" s="41">
        <v>312</v>
      </c>
      <c r="B266" s="42"/>
      <c r="C266" s="43"/>
      <c r="D266" s="44" t="s">
        <v>55</v>
      </c>
      <c r="E266" s="117"/>
      <c r="F266" s="117"/>
      <c r="G266" s="117"/>
    </row>
    <row r="267" spans="1:7" x14ac:dyDescent="0.25">
      <c r="A267" s="38">
        <v>3121</v>
      </c>
      <c r="B267" s="39"/>
      <c r="C267" s="40"/>
      <c r="D267" s="37" t="s">
        <v>56</v>
      </c>
      <c r="E267" s="105"/>
      <c r="F267" s="105"/>
      <c r="G267" s="105"/>
    </row>
    <row r="268" spans="1:7" x14ac:dyDescent="0.25">
      <c r="A268" s="41">
        <v>313</v>
      </c>
      <c r="B268" s="42"/>
      <c r="C268" s="43"/>
      <c r="D268" s="44" t="s">
        <v>41</v>
      </c>
      <c r="E268" s="117"/>
      <c r="F268" s="117"/>
      <c r="G268" s="117"/>
    </row>
    <row r="269" spans="1:7" x14ac:dyDescent="0.25">
      <c r="A269" s="38">
        <v>3131</v>
      </c>
      <c r="B269" s="39"/>
      <c r="C269" s="40"/>
      <c r="D269" s="37" t="s">
        <v>57</v>
      </c>
      <c r="E269" s="105"/>
      <c r="F269" s="105"/>
      <c r="G269" s="105"/>
    </row>
    <row r="270" spans="1:7" ht="25.5" x14ac:dyDescent="0.25">
      <c r="A270" s="38">
        <v>3132</v>
      </c>
      <c r="B270" s="39"/>
      <c r="C270" s="40"/>
      <c r="D270" s="37" t="s">
        <v>58</v>
      </c>
      <c r="E270" s="105"/>
      <c r="F270" s="105"/>
      <c r="G270" s="105"/>
    </row>
    <row r="271" spans="1:7" x14ac:dyDescent="0.25">
      <c r="A271" s="200">
        <v>32</v>
      </c>
      <c r="B271" s="201"/>
      <c r="C271" s="202"/>
      <c r="D271" s="45" t="s">
        <v>28</v>
      </c>
      <c r="E271" s="108">
        <v>5320</v>
      </c>
      <c r="F271" s="108">
        <v>-697.76</v>
      </c>
      <c r="G271" s="108">
        <v>4622.24</v>
      </c>
    </row>
    <row r="272" spans="1:7" x14ac:dyDescent="0.25">
      <c r="A272" s="41">
        <v>321</v>
      </c>
      <c r="B272" s="42"/>
      <c r="C272" s="43"/>
      <c r="D272" s="44" t="s">
        <v>42</v>
      </c>
      <c r="E272" s="117"/>
      <c r="F272" s="117"/>
      <c r="G272" s="117"/>
    </row>
    <row r="273" spans="1:7" x14ac:dyDescent="0.25">
      <c r="A273" s="38">
        <v>3211</v>
      </c>
      <c r="B273" s="39"/>
      <c r="C273" s="40"/>
      <c r="D273" s="37" t="s">
        <v>59</v>
      </c>
      <c r="E273" s="105"/>
      <c r="F273" s="105"/>
      <c r="G273" s="105"/>
    </row>
    <row r="274" spans="1:7" ht="25.5" x14ac:dyDescent="0.25">
      <c r="A274" s="38">
        <v>3212</v>
      </c>
      <c r="B274" s="39"/>
      <c r="C274" s="40"/>
      <c r="D274" s="37" t="s">
        <v>60</v>
      </c>
      <c r="E274" s="105"/>
      <c r="F274" s="105"/>
      <c r="G274" s="105"/>
    </row>
    <row r="275" spans="1:7" x14ac:dyDescent="0.25">
      <c r="A275" s="38">
        <v>3213</v>
      </c>
      <c r="B275" s="39"/>
      <c r="C275" s="40"/>
      <c r="D275" s="37" t="s">
        <v>61</v>
      </c>
      <c r="E275" s="105"/>
      <c r="F275" s="105"/>
      <c r="G275" s="105"/>
    </row>
    <row r="276" spans="1:7" ht="25.5" x14ac:dyDescent="0.25">
      <c r="A276" s="38">
        <v>3214</v>
      </c>
      <c r="B276" s="39"/>
      <c r="C276" s="40"/>
      <c r="D276" s="37" t="s">
        <v>62</v>
      </c>
      <c r="E276" s="105"/>
      <c r="F276" s="105"/>
      <c r="G276" s="105"/>
    </row>
    <row r="277" spans="1:7" x14ac:dyDescent="0.25">
      <c r="A277" s="41">
        <v>322</v>
      </c>
      <c r="B277" s="42"/>
      <c r="C277" s="43"/>
      <c r="D277" s="44" t="s">
        <v>43</v>
      </c>
      <c r="E277" s="117"/>
      <c r="F277" s="117"/>
      <c r="G277" s="117"/>
    </row>
    <row r="278" spans="1:7" ht="25.5" x14ac:dyDescent="0.25">
      <c r="A278" s="38">
        <v>3221</v>
      </c>
      <c r="B278" s="39"/>
      <c r="C278" s="40"/>
      <c r="D278" s="37" t="s">
        <v>63</v>
      </c>
      <c r="E278" s="105"/>
      <c r="F278" s="105"/>
      <c r="G278" s="105"/>
    </row>
    <row r="279" spans="1:7" x14ac:dyDescent="0.25">
      <c r="A279" s="38">
        <v>3222</v>
      </c>
      <c r="B279" s="39"/>
      <c r="C279" s="40"/>
      <c r="D279" s="37" t="s">
        <v>64</v>
      </c>
      <c r="E279" s="105"/>
      <c r="F279" s="105"/>
      <c r="G279" s="105"/>
    </row>
    <row r="280" spans="1:7" x14ac:dyDescent="0.25">
      <c r="A280" s="38">
        <v>3223</v>
      </c>
      <c r="B280" s="39"/>
      <c r="C280" s="40"/>
      <c r="D280" s="37" t="s">
        <v>65</v>
      </c>
      <c r="E280" s="105"/>
      <c r="F280" s="105"/>
      <c r="G280" s="105"/>
    </row>
    <row r="281" spans="1:7" ht="25.5" x14ac:dyDescent="0.25">
      <c r="A281" s="38">
        <v>3224</v>
      </c>
      <c r="B281" s="39"/>
      <c r="C281" s="40"/>
      <c r="D281" s="37" t="s">
        <v>66</v>
      </c>
      <c r="E281" s="105"/>
      <c r="F281" s="105"/>
      <c r="G281" s="105"/>
    </row>
    <row r="282" spans="1:7" x14ac:dyDescent="0.25">
      <c r="A282" s="38">
        <v>3225</v>
      </c>
      <c r="B282" s="39"/>
      <c r="C282" s="40"/>
      <c r="D282" s="37" t="s">
        <v>67</v>
      </c>
      <c r="E282" s="105"/>
      <c r="F282" s="105"/>
      <c r="G282" s="105"/>
    </row>
    <row r="283" spans="1:7" ht="25.5" x14ac:dyDescent="0.25">
      <c r="A283" s="38">
        <v>3226</v>
      </c>
      <c r="B283" s="39"/>
      <c r="C283" s="40"/>
      <c r="D283" s="37" t="s">
        <v>68</v>
      </c>
      <c r="E283" s="105"/>
      <c r="F283" s="105"/>
      <c r="G283" s="105"/>
    </row>
    <row r="284" spans="1:7" ht="25.5" x14ac:dyDescent="0.25">
      <c r="A284" s="38">
        <v>3227</v>
      </c>
      <c r="B284" s="39"/>
      <c r="C284" s="40"/>
      <c r="D284" s="37" t="s">
        <v>69</v>
      </c>
      <c r="E284" s="105"/>
      <c r="F284" s="105"/>
      <c r="G284" s="105"/>
    </row>
    <row r="285" spans="1:7" x14ac:dyDescent="0.25">
      <c r="A285" s="41">
        <v>323</v>
      </c>
      <c r="B285" s="42"/>
      <c r="C285" s="43"/>
      <c r="D285" s="44" t="s">
        <v>44</v>
      </c>
      <c r="E285" s="117"/>
      <c r="F285" s="117"/>
      <c r="G285" s="117"/>
    </row>
    <row r="286" spans="1:7" x14ac:dyDescent="0.25">
      <c r="A286" s="38">
        <v>3231</v>
      </c>
      <c r="B286" s="39"/>
      <c r="C286" s="40"/>
      <c r="D286" s="37" t="s">
        <v>70</v>
      </c>
      <c r="E286" s="105"/>
      <c r="F286" s="105"/>
      <c r="G286" s="105"/>
    </row>
    <row r="287" spans="1:7" ht="25.5" x14ac:dyDescent="0.25">
      <c r="A287" s="38">
        <v>3232</v>
      </c>
      <c r="B287" s="39"/>
      <c r="C287" s="40"/>
      <c r="D287" s="37" t="s">
        <v>71</v>
      </c>
      <c r="E287" s="105"/>
      <c r="F287" s="105"/>
      <c r="G287" s="105"/>
    </row>
    <row r="288" spans="1:7" x14ac:dyDescent="0.25">
      <c r="A288" s="38">
        <v>3233</v>
      </c>
      <c r="B288" s="39"/>
      <c r="C288" s="40"/>
      <c r="D288" s="37" t="s">
        <v>72</v>
      </c>
      <c r="E288" s="105"/>
      <c r="F288" s="105"/>
      <c r="G288" s="105"/>
    </row>
    <row r="289" spans="1:7" x14ac:dyDescent="0.25">
      <c r="A289" s="38">
        <v>3234</v>
      </c>
      <c r="B289" s="39"/>
      <c r="C289" s="40"/>
      <c r="D289" s="37" t="s">
        <v>73</v>
      </c>
      <c r="E289" s="105"/>
      <c r="F289" s="105"/>
      <c r="G289" s="105"/>
    </row>
    <row r="290" spans="1:7" x14ac:dyDescent="0.25">
      <c r="A290" s="38">
        <v>3235</v>
      </c>
      <c r="B290" s="39"/>
      <c r="C290" s="40"/>
      <c r="D290" s="37" t="s">
        <v>74</v>
      </c>
      <c r="E290" s="105"/>
      <c r="F290" s="105"/>
      <c r="G290" s="105"/>
    </row>
    <row r="291" spans="1:7" x14ac:dyDescent="0.25">
      <c r="A291" s="38">
        <v>3236</v>
      </c>
      <c r="B291" s="39"/>
      <c r="C291" s="40"/>
      <c r="D291" s="37" t="s">
        <v>75</v>
      </c>
      <c r="E291" s="105"/>
      <c r="F291" s="105"/>
      <c r="G291" s="105"/>
    </row>
    <row r="292" spans="1:7" x14ac:dyDescent="0.25">
      <c r="A292" s="38">
        <v>3237</v>
      </c>
      <c r="B292" s="39"/>
      <c r="C292" s="40"/>
      <c r="D292" s="37" t="s">
        <v>76</v>
      </c>
      <c r="E292" s="105"/>
      <c r="F292" s="105"/>
      <c r="G292" s="105"/>
    </row>
    <row r="293" spans="1:7" x14ac:dyDescent="0.25">
      <c r="A293" s="38">
        <v>3238</v>
      </c>
      <c r="B293" s="39"/>
      <c r="C293" s="40"/>
      <c r="D293" s="37" t="s">
        <v>77</v>
      </c>
      <c r="E293" s="105"/>
      <c r="F293" s="105"/>
      <c r="G293" s="105"/>
    </row>
    <row r="294" spans="1:7" x14ac:dyDescent="0.25">
      <c r="A294" s="38">
        <v>3239</v>
      </c>
      <c r="B294" s="39"/>
      <c r="C294" s="40"/>
      <c r="D294" s="37" t="s">
        <v>78</v>
      </c>
      <c r="E294" s="105"/>
      <c r="F294" s="105"/>
      <c r="G294" s="105"/>
    </row>
    <row r="295" spans="1:7" ht="25.5" x14ac:dyDescent="0.25">
      <c r="A295" s="41">
        <v>324</v>
      </c>
      <c r="B295" s="42"/>
      <c r="C295" s="43"/>
      <c r="D295" s="44" t="s">
        <v>79</v>
      </c>
      <c r="E295" s="117"/>
      <c r="F295" s="117"/>
      <c r="G295" s="117"/>
    </row>
    <row r="296" spans="1:7" ht="25.5" x14ac:dyDescent="0.25">
      <c r="A296" s="41">
        <v>329</v>
      </c>
      <c r="B296" s="42"/>
      <c r="C296" s="43"/>
      <c r="D296" s="44" t="s">
        <v>80</v>
      </c>
      <c r="E296" s="117"/>
      <c r="F296" s="117"/>
      <c r="G296" s="117"/>
    </row>
    <row r="297" spans="1:7" ht="38.25" x14ac:dyDescent="0.25">
      <c r="A297" s="38">
        <v>3291</v>
      </c>
      <c r="B297" s="39"/>
      <c r="C297" s="40"/>
      <c r="D297" s="37" t="s">
        <v>81</v>
      </c>
      <c r="E297" s="105"/>
      <c r="F297" s="105"/>
      <c r="G297" s="105"/>
    </row>
    <row r="298" spans="1:7" x14ac:dyDescent="0.25">
      <c r="A298" s="38">
        <v>3292</v>
      </c>
      <c r="B298" s="39"/>
      <c r="C298" s="40"/>
      <c r="D298" s="37" t="s">
        <v>82</v>
      </c>
      <c r="E298" s="105"/>
      <c r="F298" s="105"/>
      <c r="G298" s="105"/>
    </row>
    <row r="299" spans="1:7" x14ac:dyDescent="0.25">
      <c r="A299" s="38">
        <v>3293</v>
      </c>
      <c r="B299" s="39"/>
      <c r="C299" s="40"/>
      <c r="D299" s="37" t="s">
        <v>83</v>
      </c>
      <c r="E299" s="105"/>
      <c r="F299" s="105"/>
      <c r="G299" s="105"/>
    </row>
    <row r="300" spans="1:7" x14ac:dyDescent="0.25">
      <c r="A300" s="38">
        <v>3294</v>
      </c>
      <c r="B300" s="39"/>
      <c r="C300" s="40"/>
      <c r="D300" s="37" t="s">
        <v>84</v>
      </c>
      <c r="E300" s="105"/>
      <c r="F300" s="105"/>
      <c r="G300" s="105"/>
    </row>
    <row r="301" spans="1:7" x14ac:dyDescent="0.25">
      <c r="A301" s="38">
        <v>3295</v>
      </c>
      <c r="B301" s="39"/>
      <c r="C301" s="40"/>
      <c r="D301" s="37" t="s">
        <v>85</v>
      </c>
      <c r="E301" s="105"/>
      <c r="F301" s="105"/>
      <c r="G301" s="105"/>
    </row>
    <row r="302" spans="1:7" x14ac:dyDescent="0.25">
      <c r="A302" s="38">
        <v>3296</v>
      </c>
      <c r="B302" s="39"/>
      <c r="C302" s="40"/>
      <c r="D302" s="37" t="s">
        <v>86</v>
      </c>
      <c r="E302" s="105"/>
      <c r="F302" s="105"/>
      <c r="G302" s="105"/>
    </row>
    <row r="303" spans="1:7" ht="25.5" x14ac:dyDescent="0.25">
      <c r="A303" s="38">
        <v>3299</v>
      </c>
      <c r="B303" s="39"/>
      <c r="C303" s="40"/>
      <c r="D303" s="37" t="s">
        <v>45</v>
      </c>
      <c r="E303" s="105"/>
      <c r="F303" s="105"/>
      <c r="G303" s="105"/>
    </row>
    <row r="304" spans="1:7" x14ac:dyDescent="0.25">
      <c r="A304" s="46">
        <v>34</v>
      </c>
      <c r="B304" s="47"/>
      <c r="C304" s="48"/>
      <c r="D304" s="45" t="s">
        <v>46</v>
      </c>
      <c r="E304" s="108">
        <v>15</v>
      </c>
      <c r="F304" s="108">
        <v>2.0299999999999998</v>
      </c>
      <c r="G304" s="108">
        <v>17.03</v>
      </c>
    </row>
    <row r="305" spans="1:7" x14ac:dyDescent="0.25">
      <c r="A305" s="41">
        <v>343</v>
      </c>
      <c r="B305" s="42"/>
      <c r="C305" s="43"/>
      <c r="D305" s="44" t="s">
        <v>47</v>
      </c>
      <c r="E305" s="117"/>
      <c r="F305" s="117"/>
      <c r="G305" s="117"/>
    </row>
    <row r="306" spans="1:7" ht="25.5" x14ac:dyDescent="0.25">
      <c r="A306" s="38">
        <v>3431</v>
      </c>
      <c r="B306" s="39"/>
      <c r="C306" s="40"/>
      <c r="D306" s="37" t="s">
        <v>87</v>
      </c>
      <c r="E306" s="105"/>
      <c r="F306" s="105"/>
      <c r="G306" s="105"/>
    </row>
    <row r="307" spans="1:7" x14ac:dyDescent="0.25">
      <c r="A307" s="38">
        <v>3433</v>
      </c>
      <c r="B307" s="39"/>
      <c r="C307" s="40"/>
      <c r="D307" s="37" t="s">
        <v>88</v>
      </c>
      <c r="E307" s="105"/>
      <c r="F307" s="105"/>
      <c r="G307" s="105"/>
    </row>
    <row r="308" spans="1:7" x14ac:dyDescent="0.25">
      <c r="A308" s="143">
        <v>38</v>
      </c>
      <c r="B308" s="144"/>
      <c r="C308" s="145"/>
      <c r="D308" s="45" t="s">
        <v>186</v>
      </c>
      <c r="E308" s="108">
        <v>0</v>
      </c>
      <c r="F308" s="108">
        <v>0.39</v>
      </c>
      <c r="G308" s="108">
        <v>0.39</v>
      </c>
    </row>
    <row r="309" spans="1:7" x14ac:dyDescent="0.25">
      <c r="A309" s="41">
        <v>381</v>
      </c>
      <c r="B309" s="42"/>
      <c r="C309" s="43"/>
      <c r="D309" s="44" t="s">
        <v>120</v>
      </c>
      <c r="E309" s="117"/>
      <c r="F309" s="117"/>
      <c r="G309" s="117"/>
    </row>
    <row r="310" spans="1:7" x14ac:dyDescent="0.25">
      <c r="A310" s="38">
        <v>3812</v>
      </c>
      <c r="B310" s="39"/>
      <c r="C310" s="40"/>
      <c r="D310" s="37" t="s">
        <v>187</v>
      </c>
      <c r="E310" s="105"/>
      <c r="F310" s="105"/>
      <c r="G310" s="105"/>
    </row>
    <row r="311" spans="1:7" ht="38.25" x14ac:dyDescent="0.25">
      <c r="A311" s="49">
        <v>4</v>
      </c>
      <c r="B311" s="50"/>
      <c r="C311" s="51"/>
      <c r="D311" s="52" t="s">
        <v>38</v>
      </c>
      <c r="E311" s="101">
        <f t="shared" ref="E311:G312" si="25">SUM(E312)</f>
        <v>0</v>
      </c>
      <c r="F311" s="101">
        <f t="shared" si="25"/>
        <v>0</v>
      </c>
      <c r="G311" s="101">
        <f t="shared" si="25"/>
        <v>0</v>
      </c>
    </row>
    <row r="312" spans="1:7" ht="38.25" x14ac:dyDescent="0.25">
      <c r="A312" s="46">
        <v>42</v>
      </c>
      <c r="B312" s="47"/>
      <c r="C312" s="48"/>
      <c r="D312" s="45" t="s">
        <v>38</v>
      </c>
      <c r="E312" s="108">
        <f t="shared" si="25"/>
        <v>0</v>
      </c>
      <c r="F312" s="108">
        <f t="shared" si="25"/>
        <v>0</v>
      </c>
      <c r="G312" s="108">
        <f t="shared" si="25"/>
        <v>0</v>
      </c>
    </row>
    <row r="313" spans="1:7" x14ac:dyDescent="0.25">
      <c r="A313" s="41">
        <v>422</v>
      </c>
      <c r="B313" s="42"/>
      <c r="C313" s="43"/>
      <c r="D313" s="44" t="s">
        <v>50</v>
      </c>
      <c r="E313" s="117"/>
      <c r="F313" s="117"/>
      <c r="G313" s="117"/>
    </row>
    <row r="314" spans="1:7" x14ac:dyDescent="0.25">
      <c r="A314" s="38">
        <v>4221</v>
      </c>
      <c r="B314" s="39"/>
      <c r="C314" s="40"/>
      <c r="D314" s="37" t="s">
        <v>91</v>
      </c>
      <c r="E314" s="105"/>
      <c r="F314" s="105"/>
      <c r="G314" s="105"/>
    </row>
    <row r="315" spans="1:7" x14ac:dyDescent="0.25">
      <c r="A315" s="38">
        <v>4222</v>
      </c>
      <c r="B315" s="39"/>
      <c r="C315" s="40"/>
      <c r="D315" s="37" t="s">
        <v>92</v>
      </c>
      <c r="E315" s="105"/>
      <c r="F315" s="105"/>
      <c r="G315" s="105"/>
    </row>
    <row r="316" spans="1:7" x14ac:dyDescent="0.25">
      <c r="A316" s="38">
        <v>4223</v>
      </c>
      <c r="B316" s="39"/>
      <c r="C316" s="40"/>
      <c r="D316" s="37" t="s">
        <v>93</v>
      </c>
      <c r="E316" s="105"/>
      <c r="F316" s="105"/>
      <c r="G316" s="105"/>
    </row>
    <row r="317" spans="1:7" x14ac:dyDescent="0.25">
      <c r="A317" s="38">
        <v>4225</v>
      </c>
      <c r="B317" s="39"/>
      <c r="C317" s="40"/>
      <c r="D317" s="37" t="s">
        <v>94</v>
      </c>
      <c r="E317" s="105"/>
      <c r="F317" s="105"/>
      <c r="G317" s="105"/>
    </row>
    <row r="318" spans="1:7" x14ac:dyDescent="0.25">
      <c r="A318" s="38">
        <v>4226</v>
      </c>
      <c r="B318" s="39"/>
      <c r="C318" s="40"/>
      <c r="D318" s="37" t="s">
        <v>95</v>
      </c>
      <c r="E318" s="105"/>
      <c r="F318" s="105"/>
      <c r="G318" s="105"/>
    </row>
    <row r="319" spans="1:7" ht="25.5" x14ac:dyDescent="0.25">
      <c r="A319" s="38">
        <v>4227</v>
      </c>
      <c r="B319" s="39"/>
      <c r="C319" s="40"/>
      <c r="D319" s="37" t="s">
        <v>96</v>
      </c>
      <c r="E319" s="105"/>
      <c r="F319" s="105"/>
      <c r="G319" s="105"/>
    </row>
    <row r="320" spans="1:7" ht="25.5" x14ac:dyDescent="0.25">
      <c r="A320" s="41">
        <v>424</v>
      </c>
      <c r="B320" s="42"/>
      <c r="C320" s="43"/>
      <c r="D320" s="44" t="s">
        <v>51</v>
      </c>
      <c r="E320" s="117"/>
      <c r="F320" s="117"/>
      <c r="G320" s="117"/>
    </row>
    <row r="321" spans="1:7" x14ac:dyDescent="0.25">
      <c r="A321" s="38">
        <v>4241</v>
      </c>
      <c r="B321" s="39"/>
      <c r="C321" s="40"/>
      <c r="D321" s="37" t="s">
        <v>97</v>
      </c>
      <c r="E321" s="105"/>
      <c r="F321" s="105"/>
      <c r="G321" s="105"/>
    </row>
    <row r="322" spans="1:7" ht="15" customHeight="1" x14ac:dyDescent="0.25">
      <c r="A322" s="209" t="s">
        <v>130</v>
      </c>
      <c r="B322" s="210"/>
      <c r="C322" s="211"/>
      <c r="D322" s="36" t="s">
        <v>36</v>
      </c>
      <c r="E322" s="105"/>
      <c r="F322" s="105"/>
      <c r="G322" s="105"/>
    </row>
    <row r="323" spans="1:7" x14ac:dyDescent="0.25">
      <c r="A323" s="212">
        <v>3</v>
      </c>
      <c r="B323" s="213"/>
      <c r="C323" s="214"/>
      <c r="D323" s="52" t="s">
        <v>16</v>
      </c>
      <c r="E323" s="101">
        <f>SUM(E324+E335+E369+E373+E377)</f>
        <v>957400</v>
      </c>
      <c r="F323" s="101">
        <f>SUM(F324+F335+F369+F373+F377)</f>
        <v>131955.13999999998</v>
      </c>
      <c r="G323" s="101">
        <f>SUM(G324+G335+G369+G373+G377)</f>
        <v>1089355.1400000001</v>
      </c>
    </row>
    <row r="324" spans="1:7" x14ac:dyDescent="0.25">
      <c r="A324" s="200">
        <v>31</v>
      </c>
      <c r="B324" s="201"/>
      <c r="C324" s="202"/>
      <c r="D324" s="45" t="s">
        <v>17</v>
      </c>
      <c r="E324" s="108">
        <v>847700</v>
      </c>
      <c r="F324" s="108">
        <v>132049.93</v>
      </c>
      <c r="G324" s="108">
        <v>979749.93</v>
      </c>
    </row>
    <row r="325" spans="1:7" x14ac:dyDescent="0.25">
      <c r="A325" s="41">
        <v>311</v>
      </c>
      <c r="B325" s="42"/>
      <c r="C325" s="43"/>
      <c r="D325" s="44" t="s">
        <v>40</v>
      </c>
      <c r="E325" s="117"/>
      <c r="F325" s="117"/>
      <c r="G325" s="117"/>
    </row>
    <row r="326" spans="1:7" x14ac:dyDescent="0.25">
      <c r="A326" s="38">
        <v>3111</v>
      </c>
      <c r="B326" s="39"/>
      <c r="C326" s="40"/>
      <c r="D326" s="37" t="s">
        <v>52</v>
      </c>
      <c r="E326" s="105"/>
      <c r="F326" s="105"/>
      <c r="G326" s="105"/>
    </row>
    <row r="327" spans="1:7" x14ac:dyDescent="0.25">
      <c r="A327" s="38">
        <v>3113</v>
      </c>
      <c r="B327" s="39"/>
      <c r="C327" s="40"/>
      <c r="D327" s="37" t="s">
        <v>53</v>
      </c>
      <c r="E327" s="105"/>
      <c r="F327" s="105"/>
      <c r="G327" s="105"/>
    </row>
    <row r="328" spans="1:7" x14ac:dyDescent="0.25">
      <c r="A328" s="38">
        <v>3114</v>
      </c>
      <c r="B328" s="39"/>
      <c r="C328" s="40"/>
      <c r="D328" s="37" t="s">
        <v>54</v>
      </c>
      <c r="E328" s="105"/>
      <c r="F328" s="105"/>
      <c r="G328" s="105"/>
    </row>
    <row r="329" spans="1:7" x14ac:dyDescent="0.25">
      <c r="A329" s="41">
        <v>312</v>
      </c>
      <c r="B329" s="42"/>
      <c r="C329" s="43"/>
      <c r="D329" s="44" t="s">
        <v>55</v>
      </c>
      <c r="E329" s="117"/>
      <c r="F329" s="117"/>
      <c r="G329" s="117"/>
    </row>
    <row r="330" spans="1:7" x14ac:dyDescent="0.25">
      <c r="A330" s="38">
        <v>3121</v>
      </c>
      <c r="B330" s="39"/>
      <c r="C330" s="40"/>
      <c r="D330" s="37" t="s">
        <v>56</v>
      </c>
      <c r="E330" s="105"/>
      <c r="F330" s="105"/>
      <c r="G330" s="105"/>
    </row>
    <row r="331" spans="1:7" x14ac:dyDescent="0.25">
      <c r="A331" s="41">
        <v>313</v>
      </c>
      <c r="B331" s="42"/>
      <c r="C331" s="43"/>
      <c r="D331" s="44" t="s">
        <v>41</v>
      </c>
      <c r="E331" s="117"/>
      <c r="F331" s="117"/>
      <c r="G331" s="117"/>
    </row>
    <row r="332" spans="1:7" x14ac:dyDescent="0.25">
      <c r="A332" s="38">
        <v>3131</v>
      </c>
      <c r="B332" s="39"/>
      <c r="C332" s="40"/>
      <c r="D332" s="37" t="s">
        <v>57</v>
      </c>
      <c r="E332" s="105"/>
      <c r="F332" s="105"/>
      <c r="G332" s="105"/>
    </row>
    <row r="333" spans="1:7" ht="25.5" x14ac:dyDescent="0.25">
      <c r="A333" s="38">
        <v>3132</v>
      </c>
      <c r="B333" s="39"/>
      <c r="C333" s="40"/>
      <c r="D333" s="37" t="s">
        <v>58</v>
      </c>
      <c r="E333" s="105"/>
      <c r="F333" s="105"/>
      <c r="G333" s="105"/>
    </row>
    <row r="334" spans="1:7" x14ac:dyDescent="0.25">
      <c r="A334" s="38">
        <v>3133</v>
      </c>
      <c r="B334" s="39"/>
      <c r="C334" s="40"/>
      <c r="D334" s="37" t="s">
        <v>136</v>
      </c>
      <c r="E334" s="105"/>
      <c r="F334" s="105"/>
      <c r="G334" s="105"/>
    </row>
    <row r="335" spans="1:7" x14ac:dyDescent="0.25">
      <c r="A335" s="200">
        <v>32</v>
      </c>
      <c r="B335" s="201"/>
      <c r="C335" s="202"/>
      <c r="D335" s="45" t="s">
        <v>28</v>
      </c>
      <c r="E335" s="108">
        <v>95800</v>
      </c>
      <c r="F335" s="108">
        <v>-2010.78</v>
      </c>
      <c r="G335" s="108">
        <v>93789.22</v>
      </c>
    </row>
    <row r="336" spans="1:7" x14ac:dyDescent="0.25">
      <c r="A336" s="41">
        <v>321</v>
      </c>
      <c r="B336" s="42"/>
      <c r="C336" s="43"/>
      <c r="D336" s="44" t="s">
        <v>42</v>
      </c>
      <c r="E336" s="117"/>
      <c r="F336" s="117"/>
      <c r="G336" s="117"/>
    </row>
    <row r="337" spans="1:7" x14ac:dyDescent="0.25">
      <c r="A337" s="38">
        <v>3211</v>
      </c>
      <c r="B337" s="39"/>
      <c r="C337" s="40"/>
      <c r="D337" s="37" t="s">
        <v>59</v>
      </c>
      <c r="E337" s="105"/>
      <c r="F337" s="105"/>
      <c r="G337" s="105"/>
    </row>
    <row r="338" spans="1:7" ht="25.5" x14ac:dyDescent="0.25">
      <c r="A338" s="38">
        <v>3212</v>
      </c>
      <c r="B338" s="39"/>
      <c r="C338" s="40"/>
      <c r="D338" s="37" t="s">
        <v>60</v>
      </c>
      <c r="E338" s="105"/>
      <c r="F338" s="105"/>
      <c r="G338" s="105"/>
    </row>
    <row r="339" spans="1:7" x14ac:dyDescent="0.25">
      <c r="A339" s="38">
        <v>3213</v>
      </c>
      <c r="B339" s="39"/>
      <c r="C339" s="40"/>
      <c r="D339" s="37" t="s">
        <v>61</v>
      </c>
      <c r="E339" s="105"/>
      <c r="F339" s="105"/>
      <c r="G339" s="105"/>
    </row>
    <row r="340" spans="1:7" ht="25.5" x14ac:dyDescent="0.25">
      <c r="A340" s="38">
        <v>3214</v>
      </c>
      <c r="B340" s="39"/>
      <c r="C340" s="40"/>
      <c r="D340" s="37" t="s">
        <v>62</v>
      </c>
      <c r="E340" s="105"/>
      <c r="F340" s="105"/>
      <c r="G340" s="105"/>
    </row>
    <row r="341" spans="1:7" x14ac:dyDescent="0.25">
      <c r="A341" s="41">
        <v>322</v>
      </c>
      <c r="B341" s="42"/>
      <c r="C341" s="43"/>
      <c r="D341" s="44" t="s">
        <v>43</v>
      </c>
      <c r="E341" s="117"/>
      <c r="F341" s="117"/>
      <c r="G341" s="117"/>
    </row>
    <row r="342" spans="1:7" ht="25.5" x14ac:dyDescent="0.25">
      <c r="A342" s="38">
        <v>3221</v>
      </c>
      <c r="B342" s="39"/>
      <c r="C342" s="40"/>
      <c r="D342" s="37" t="s">
        <v>63</v>
      </c>
      <c r="E342" s="105"/>
      <c r="F342" s="105"/>
      <c r="G342" s="105"/>
    </row>
    <row r="343" spans="1:7" x14ac:dyDescent="0.25">
      <c r="A343" s="38">
        <v>3222</v>
      </c>
      <c r="B343" s="39"/>
      <c r="C343" s="40"/>
      <c r="D343" s="37" t="s">
        <v>64</v>
      </c>
      <c r="E343" s="105"/>
      <c r="F343" s="105"/>
      <c r="G343" s="105"/>
    </row>
    <row r="344" spans="1:7" x14ac:dyDescent="0.25">
      <c r="A344" s="38">
        <v>3223</v>
      </c>
      <c r="B344" s="39"/>
      <c r="C344" s="40"/>
      <c r="D344" s="37" t="s">
        <v>65</v>
      </c>
      <c r="E344" s="105"/>
      <c r="F344" s="105"/>
      <c r="G344" s="105"/>
    </row>
    <row r="345" spans="1:7" ht="25.5" x14ac:dyDescent="0.25">
      <c r="A345" s="38">
        <v>3224</v>
      </c>
      <c r="B345" s="39"/>
      <c r="C345" s="40"/>
      <c r="D345" s="37" t="s">
        <v>66</v>
      </c>
      <c r="E345" s="105"/>
      <c r="F345" s="105"/>
      <c r="G345" s="105"/>
    </row>
    <row r="346" spans="1:7" x14ac:dyDescent="0.25">
      <c r="A346" s="38">
        <v>3225</v>
      </c>
      <c r="B346" s="39"/>
      <c r="C346" s="40"/>
      <c r="D346" s="37" t="s">
        <v>67</v>
      </c>
      <c r="E346" s="105"/>
      <c r="F346" s="105"/>
      <c r="G346" s="105"/>
    </row>
    <row r="347" spans="1:7" ht="25.5" x14ac:dyDescent="0.25">
      <c r="A347" s="38">
        <v>3226</v>
      </c>
      <c r="B347" s="39"/>
      <c r="C347" s="40"/>
      <c r="D347" s="37" t="s">
        <v>68</v>
      </c>
      <c r="E347" s="105"/>
      <c r="F347" s="105"/>
      <c r="G347" s="105"/>
    </row>
    <row r="348" spans="1:7" ht="25.5" x14ac:dyDescent="0.25">
      <c r="A348" s="38">
        <v>3227</v>
      </c>
      <c r="B348" s="39"/>
      <c r="C348" s="40"/>
      <c r="D348" s="37" t="s">
        <v>69</v>
      </c>
      <c r="E348" s="105"/>
      <c r="F348" s="105"/>
      <c r="G348" s="105"/>
    </row>
    <row r="349" spans="1:7" x14ac:dyDescent="0.25">
      <c r="A349" s="41">
        <v>323</v>
      </c>
      <c r="B349" s="42"/>
      <c r="C349" s="43"/>
      <c r="D349" s="44" t="s">
        <v>44</v>
      </c>
      <c r="E349" s="117"/>
      <c r="F349" s="117"/>
      <c r="G349" s="117"/>
    </row>
    <row r="350" spans="1:7" x14ac:dyDescent="0.25">
      <c r="A350" s="38">
        <v>3231</v>
      </c>
      <c r="B350" s="39"/>
      <c r="C350" s="40"/>
      <c r="D350" s="37" t="s">
        <v>70</v>
      </c>
      <c r="E350" s="105"/>
      <c r="F350" s="105"/>
      <c r="G350" s="105"/>
    </row>
    <row r="351" spans="1:7" ht="25.5" x14ac:dyDescent="0.25">
      <c r="A351" s="38">
        <v>3232</v>
      </c>
      <c r="B351" s="39"/>
      <c r="C351" s="40"/>
      <c r="D351" s="37" t="s">
        <v>71</v>
      </c>
      <c r="E351" s="105"/>
      <c r="F351" s="105"/>
      <c r="G351" s="105"/>
    </row>
    <row r="352" spans="1:7" x14ac:dyDescent="0.25">
      <c r="A352" s="38">
        <v>3233</v>
      </c>
      <c r="B352" s="39"/>
      <c r="C352" s="40"/>
      <c r="D352" s="37" t="s">
        <v>72</v>
      </c>
      <c r="E352" s="105"/>
      <c r="F352" s="105"/>
      <c r="G352" s="105"/>
    </row>
    <row r="353" spans="1:7" x14ac:dyDescent="0.25">
      <c r="A353" s="38">
        <v>3234</v>
      </c>
      <c r="B353" s="39"/>
      <c r="C353" s="40"/>
      <c r="D353" s="37" t="s">
        <v>73</v>
      </c>
      <c r="E353" s="105"/>
      <c r="F353" s="105"/>
      <c r="G353" s="105"/>
    </row>
    <row r="354" spans="1:7" x14ac:dyDescent="0.25">
      <c r="A354" s="38">
        <v>3235</v>
      </c>
      <c r="B354" s="39"/>
      <c r="C354" s="40"/>
      <c r="D354" s="37" t="s">
        <v>74</v>
      </c>
      <c r="E354" s="105"/>
      <c r="F354" s="105"/>
      <c r="G354" s="105"/>
    </row>
    <row r="355" spans="1:7" x14ac:dyDescent="0.25">
      <c r="A355" s="38">
        <v>3236</v>
      </c>
      <c r="B355" s="39"/>
      <c r="C355" s="40"/>
      <c r="D355" s="37" t="s">
        <v>75</v>
      </c>
      <c r="E355" s="105"/>
      <c r="F355" s="105"/>
      <c r="G355" s="105"/>
    </row>
    <row r="356" spans="1:7" x14ac:dyDescent="0.25">
      <c r="A356" s="38">
        <v>3237</v>
      </c>
      <c r="B356" s="39"/>
      <c r="C356" s="40"/>
      <c r="D356" s="37" t="s">
        <v>76</v>
      </c>
      <c r="E356" s="105"/>
      <c r="F356" s="105"/>
      <c r="G356" s="105"/>
    </row>
    <row r="357" spans="1:7" x14ac:dyDescent="0.25">
      <c r="A357" s="38">
        <v>3238</v>
      </c>
      <c r="B357" s="39"/>
      <c r="C357" s="40"/>
      <c r="D357" s="37" t="s">
        <v>77</v>
      </c>
      <c r="E357" s="105"/>
      <c r="F357" s="105"/>
      <c r="G357" s="105"/>
    </row>
    <row r="358" spans="1:7" x14ac:dyDescent="0.25">
      <c r="A358" s="38">
        <v>3239</v>
      </c>
      <c r="B358" s="39"/>
      <c r="C358" s="40"/>
      <c r="D358" s="37" t="s">
        <v>78</v>
      </c>
      <c r="E358" s="105"/>
      <c r="F358" s="105"/>
      <c r="G358" s="105"/>
    </row>
    <row r="359" spans="1:7" ht="25.5" x14ac:dyDescent="0.25">
      <c r="A359" s="41">
        <v>324</v>
      </c>
      <c r="B359" s="42"/>
      <c r="C359" s="43"/>
      <c r="D359" s="44" t="s">
        <v>79</v>
      </c>
      <c r="E359" s="117"/>
      <c r="F359" s="117"/>
      <c r="G359" s="117"/>
    </row>
    <row r="360" spans="1:7" ht="25.5" x14ac:dyDescent="0.25">
      <c r="A360" s="38">
        <v>3241</v>
      </c>
      <c r="B360" s="39"/>
      <c r="C360" s="40"/>
      <c r="D360" s="37" t="s">
        <v>104</v>
      </c>
      <c r="E360" s="105"/>
      <c r="F360" s="105"/>
      <c r="G360" s="105"/>
    </row>
    <row r="361" spans="1:7" ht="25.5" x14ac:dyDescent="0.25">
      <c r="A361" s="41">
        <v>329</v>
      </c>
      <c r="B361" s="42"/>
      <c r="C361" s="43"/>
      <c r="D361" s="44" t="s">
        <v>80</v>
      </c>
      <c r="E361" s="117"/>
      <c r="F361" s="117"/>
      <c r="G361" s="117"/>
    </row>
    <row r="362" spans="1:7" ht="38.25" x14ac:dyDescent="0.25">
      <c r="A362" s="38">
        <v>3291</v>
      </c>
      <c r="B362" s="39"/>
      <c r="C362" s="40"/>
      <c r="D362" s="37" t="s">
        <v>81</v>
      </c>
      <c r="E362" s="105"/>
      <c r="F362" s="105"/>
      <c r="G362" s="105"/>
    </row>
    <row r="363" spans="1:7" x14ac:dyDescent="0.25">
      <c r="A363" s="38">
        <v>3292</v>
      </c>
      <c r="B363" s="39"/>
      <c r="C363" s="40"/>
      <c r="D363" s="37" t="s">
        <v>82</v>
      </c>
      <c r="E363" s="105"/>
      <c r="F363" s="105"/>
      <c r="G363" s="105"/>
    </row>
    <row r="364" spans="1:7" x14ac:dyDescent="0.25">
      <c r="A364" s="38">
        <v>3293</v>
      </c>
      <c r="B364" s="39"/>
      <c r="C364" s="40"/>
      <c r="D364" s="37" t="s">
        <v>83</v>
      </c>
      <c r="E364" s="105"/>
      <c r="F364" s="105"/>
      <c r="G364" s="105"/>
    </row>
    <row r="365" spans="1:7" x14ac:dyDescent="0.25">
      <c r="A365" s="38">
        <v>3294</v>
      </c>
      <c r="B365" s="39"/>
      <c r="C365" s="40"/>
      <c r="D365" s="37" t="s">
        <v>84</v>
      </c>
      <c r="E365" s="105"/>
      <c r="F365" s="105"/>
      <c r="G365" s="105"/>
    </row>
    <row r="366" spans="1:7" x14ac:dyDescent="0.25">
      <c r="A366" s="38">
        <v>3295</v>
      </c>
      <c r="B366" s="39"/>
      <c r="C366" s="40"/>
      <c r="D366" s="37" t="s">
        <v>85</v>
      </c>
      <c r="E366" s="105"/>
      <c r="F366" s="105"/>
      <c r="G366" s="105"/>
    </row>
    <row r="367" spans="1:7" x14ac:dyDescent="0.25">
      <c r="A367" s="38">
        <v>3296</v>
      </c>
      <c r="B367" s="39"/>
      <c r="C367" s="40"/>
      <c r="D367" s="37" t="s">
        <v>86</v>
      </c>
      <c r="E367" s="105"/>
      <c r="F367" s="105"/>
      <c r="G367" s="105"/>
    </row>
    <row r="368" spans="1:7" ht="25.5" x14ac:dyDescent="0.25">
      <c r="A368" s="38">
        <v>3299</v>
      </c>
      <c r="B368" s="39"/>
      <c r="C368" s="40"/>
      <c r="D368" s="37" t="s">
        <v>45</v>
      </c>
      <c r="E368" s="105"/>
      <c r="F368" s="105"/>
      <c r="G368" s="105"/>
    </row>
    <row r="369" spans="1:7" x14ac:dyDescent="0.25">
      <c r="A369" s="46">
        <v>34</v>
      </c>
      <c r="B369" s="47"/>
      <c r="C369" s="48"/>
      <c r="D369" s="45" t="s">
        <v>46</v>
      </c>
      <c r="E369" s="108">
        <v>0</v>
      </c>
      <c r="F369" s="108">
        <v>0</v>
      </c>
      <c r="G369" s="108">
        <v>0</v>
      </c>
    </row>
    <row r="370" spans="1:7" x14ac:dyDescent="0.25">
      <c r="A370" s="41">
        <v>343</v>
      </c>
      <c r="B370" s="42"/>
      <c r="C370" s="43"/>
      <c r="D370" s="44" t="s">
        <v>47</v>
      </c>
      <c r="E370" s="117"/>
      <c r="F370" s="117"/>
      <c r="G370" s="117"/>
    </row>
    <row r="371" spans="1:7" ht="25.5" x14ac:dyDescent="0.25">
      <c r="A371" s="38">
        <v>3431</v>
      </c>
      <c r="B371" s="39"/>
      <c r="C371" s="40"/>
      <c r="D371" s="37" t="s">
        <v>87</v>
      </c>
      <c r="E371" s="105"/>
      <c r="F371" s="105"/>
      <c r="G371" s="105"/>
    </row>
    <row r="372" spans="1:7" x14ac:dyDescent="0.25">
      <c r="A372" s="38">
        <v>3433</v>
      </c>
      <c r="B372" s="39"/>
      <c r="C372" s="40"/>
      <c r="D372" s="37" t="s">
        <v>88</v>
      </c>
      <c r="E372" s="105"/>
      <c r="F372" s="105"/>
      <c r="G372" s="105"/>
    </row>
    <row r="373" spans="1:7" ht="38.25" x14ac:dyDescent="0.25">
      <c r="A373" s="46">
        <v>37</v>
      </c>
      <c r="B373" s="47"/>
      <c r="C373" s="48"/>
      <c r="D373" s="45" t="s">
        <v>48</v>
      </c>
      <c r="E373" s="108">
        <v>13400</v>
      </c>
      <c r="F373" s="108">
        <v>1848.3</v>
      </c>
      <c r="G373" s="108">
        <v>15248.3</v>
      </c>
    </row>
    <row r="374" spans="1:7" ht="25.5" x14ac:dyDescent="0.25">
      <c r="A374" s="41">
        <v>372</v>
      </c>
      <c r="B374" s="42"/>
      <c r="C374" s="43"/>
      <c r="D374" s="44" t="s">
        <v>49</v>
      </c>
      <c r="E374" s="117"/>
      <c r="F374" s="117"/>
      <c r="G374" s="117"/>
    </row>
    <row r="375" spans="1:7" ht="25.5" x14ac:dyDescent="0.25">
      <c r="A375" s="38">
        <v>3721</v>
      </c>
      <c r="B375" s="39"/>
      <c r="C375" s="40"/>
      <c r="D375" s="37" t="s">
        <v>89</v>
      </c>
      <c r="E375" s="105"/>
      <c r="F375" s="105"/>
      <c r="G375" s="105"/>
    </row>
    <row r="376" spans="1:7" ht="25.5" x14ac:dyDescent="0.25">
      <c r="A376" s="38">
        <v>3722</v>
      </c>
      <c r="B376" s="39"/>
      <c r="C376" s="40"/>
      <c r="D376" s="37" t="s">
        <v>90</v>
      </c>
      <c r="E376" s="105"/>
      <c r="F376" s="105"/>
      <c r="G376" s="105"/>
    </row>
    <row r="377" spans="1:7" x14ac:dyDescent="0.25">
      <c r="A377" s="46">
        <v>38</v>
      </c>
      <c r="B377" s="47"/>
      <c r="C377" s="48"/>
      <c r="D377" s="45" t="s">
        <v>186</v>
      </c>
      <c r="E377" s="108">
        <v>500</v>
      </c>
      <c r="F377" s="108">
        <v>67.69</v>
      </c>
      <c r="G377" s="108">
        <v>567.69000000000005</v>
      </c>
    </row>
    <row r="378" spans="1:7" x14ac:dyDescent="0.25">
      <c r="A378" s="41">
        <v>381</v>
      </c>
      <c r="B378" s="42"/>
      <c r="C378" s="43"/>
      <c r="D378" s="44" t="s">
        <v>120</v>
      </c>
      <c r="E378" s="117"/>
      <c r="F378" s="117"/>
      <c r="G378" s="117"/>
    </row>
    <row r="379" spans="1:7" x14ac:dyDescent="0.25">
      <c r="A379" s="38">
        <v>3812</v>
      </c>
      <c r="B379" s="39"/>
      <c r="C379" s="40"/>
      <c r="D379" s="37" t="s">
        <v>187</v>
      </c>
      <c r="E379" s="105"/>
      <c r="F379" s="105"/>
      <c r="G379" s="105"/>
    </row>
    <row r="380" spans="1:7" ht="38.25" x14ac:dyDescent="0.25">
      <c r="A380" s="49">
        <v>4</v>
      </c>
      <c r="B380" s="50"/>
      <c r="C380" s="51"/>
      <c r="D380" s="52" t="s">
        <v>38</v>
      </c>
      <c r="E380" s="101">
        <f t="shared" ref="E380:G380" si="26">SUM(E381)</f>
        <v>8200</v>
      </c>
      <c r="F380" s="101">
        <f t="shared" si="26"/>
        <v>-1491.21</v>
      </c>
      <c r="G380" s="101">
        <f t="shared" si="26"/>
        <v>6708.79</v>
      </c>
    </row>
    <row r="381" spans="1:7" ht="38.25" x14ac:dyDescent="0.25">
      <c r="A381" s="46">
        <v>42</v>
      </c>
      <c r="B381" s="47"/>
      <c r="C381" s="48"/>
      <c r="D381" s="45" t="s">
        <v>38</v>
      </c>
      <c r="E381" s="108">
        <v>8200</v>
      </c>
      <c r="F381" s="108">
        <v>-1491.21</v>
      </c>
      <c r="G381" s="108">
        <v>6708.79</v>
      </c>
    </row>
    <row r="382" spans="1:7" x14ac:dyDescent="0.25">
      <c r="A382" s="41">
        <v>421</v>
      </c>
      <c r="B382" s="42"/>
      <c r="C382" s="43"/>
      <c r="D382" s="44" t="s">
        <v>210</v>
      </c>
      <c r="E382" s="117"/>
      <c r="F382" s="117"/>
      <c r="G382" s="117"/>
    </row>
    <row r="383" spans="1:7" x14ac:dyDescent="0.25">
      <c r="A383" s="38">
        <v>4211</v>
      </c>
      <c r="B383" s="39"/>
      <c r="C383" s="40"/>
      <c r="D383" s="37" t="s">
        <v>211</v>
      </c>
      <c r="E383" s="105"/>
      <c r="F383" s="105"/>
      <c r="G383" s="105"/>
    </row>
    <row r="384" spans="1:7" x14ac:dyDescent="0.25">
      <c r="A384" s="38">
        <v>4212</v>
      </c>
      <c r="B384" s="39"/>
      <c r="C384" s="40"/>
      <c r="D384" s="37" t="s">
        <v>212</v>
      </c>
      <c r="E384" s="105"/>
      <c r="F384" s="105"/>
      <c r="G384" s="105"/>
    </row>
    <row r="385" spans="1:7" ht="25.5" x14ac:dyDescent="0.25">
      <c r="A385" s="38">
        <v>4213</v>
      </c>
      <c r="B385" s="39"/>
      <c r="C385" s="40"/>
      <c r="D385" s="37" t="s">
        <v>213</v>
      </c>
      <c r="E385" s="105"/>
      <c r="F385" s="105"/>
      <c r="G385" s="105"/>
    </row>
    <row r="386" spans="1:7" x14ac:dyDescent="0.25">
      <c r="A386" s="38">
        <v>4214</v>
      </c>
      <c r="B386" s="39"/>
      <c r="C386" s="40"/>
      <c r="D386" s="37" t="s">
        <v>214</v>
      </c>
      <c r="E386" s="105"/>
      <c r="F386" s="105"/>
      <c r="G386" s="105"/>
    </row>
    <row r="387" spans="1:7" x14ac:dyDescent="0.25">
      <c r="A387" s="41">
        <v>422</v>
      </c>
      <c r="B387" s="42"/>
      <c r="C387" s="43"/>
      <c r="D387" s="44" t="s">
        <v>50</v>
      </c>
      <c r="E387" s="117"/>
      <c r="F387" s="117"/>
      <c r="G387" s="117"/>
    </row>
    <row r="388" spans="1:7" x14ac:dyDescent="0.25">
      <c r="A388" s="38">
        <v>4221</v>
      </c>
      <c r="B388" s="39"/>
      <c r="C388" s="40"/>
      <c r="D388" s="37" t="s">
        <v>91</v>
      </c>
      <c r="E388" s="105"/>
      <c r="F388" s="105"/>
      <c r="G388" s="105"/>
    </row>
    <row r="389" spans="1:7" x14ac:dyDescent="0.25">
      <c r="A389" s="38">
        <v>4222</v>
      </c>
      <c r="B389" s="39"/>
      <c r="C389" s="40"/>
      <c r="D389" s="37" t="s">
        <v>92</v>
      </c>
      <c r="E389" s="105"/>
      <c r="F389" s="105"/>
      <c r="G389" s="105"/>
    </row>
    <row r="390" spans="1:7" x14ac:dyDescent="0.25">
      <c r="A390" s="38">
        <v>4223</v>
      </c>
      <c r="B390" s="39"/>
      <c r="C390" s="40"/>
      <c r="D390" s="37" t="s">
        <v>93</v>
      </c>
      <c r="E390" s="105"/>
      <c r="F390" s="105"/>
      <c r="G390" s="105"/>
    </row>
    <row r="391" spans="1:7" x14ac:dyDescent="0.25">
      <c r="A391" s="38">
        <v>4225</v>
      </c>
      <c r="B391" s="39"/>
      <c r="C391" s="40"/>
      <c r="D391" s="37" t="s">
        <v>94</v>
      </c>
      <c r="E391" s="105"/>
      <c r="F391" s="105"/>
      <c r="G391" s="105"/>
    </row>
    <row r="392" spans="1:7" x14ac:dyDescent="0.25">
      <c r="A392" s="38">
        <v>4226</v>
      </c>
      <c r="B392" s="39"/>
      <c r="C392" s="40"/>
      <c r="D392" s="37" t="s">
        <v>95</v>
      </c>
      <c r="E392" s="105"/>
      <c r="F392" s="105"/>
      <c r="G392" s="105"/>
    </row>
    <row r="393" spans="1:7" ht="25.5" x14ac:dyDescent="0.25">
      <c r="A393" s="38">
        <v>4227</v>
      </c>
      <c r="B393" s="39"/>
      <c r="C393" s="40"/>
      <c r="D393" s="37" t="s">
        <v>96</v>
      </c>
      <c r="E393" s="105"/>
      <c r="F393" s="105"/>
      <c r="G393" s="105"/>
    </row>
    <row r="394" spans="1:7" ht="25.5" x14ac:dyDescent="0.25">
      <c r="A394" s="41">
        <v>424</v>
      </c>
      <c r="B394" s="42"/>
      <c r="C394" s="43"/>
      <c r="D394" s="44" t="s">
        <v>51</v>
      </c>
      <c r="E394" s="117"/>
      <c r="F394" s="117"/>
      <c r="G394" s="117"/>
    </row>
    <row r="395" spans="1:7" x14ac:dyDescent="0.25">
      <c r="A395" s="38">
        <v>4241</v>
      </c>
      <c r="B395" s="39"/>
      <c r="C395" s="40"/>
      <c r="D395" s="37" t="s">
        <v>97</v>
      </c>
      <c r="E395" s="105"/>
      <c r="F395" s="105"/>
      <c r="G395" s="105"/>
    </row>
    <row r="396" spans="1:7" ht="15" customHeight="1" x14ac:dyDescent="0.25">
      <c r="A396" s="209" t="s">
        <v>131</v>
      </c>
      <c r="B396" s="210"/>
      <c r="C396" s="211"/>
      <c r="D396" s="36" t="s">
        <v>132</v>
      </c>
      <c r="E396" s="105"/>
      <c r="F396" s="105"/>
      <c r="G396" s="105"/>
    </row>
    <row r="397" spans="1:7" x14ac:dyDescent="0.25">
      <c r="A397" s="212">
        <v>3</v>
      </c>
      <c r="B397" s="213"/>
      <c r="C397" s="214"/>
      <c r="D397" s="52" t="s">
        <v>16</v>
      </c>
      <c r="E397" s="101">
        <f>SUM(E398+E432+E436)</f>
        <v>250</v>
      </c>
      <c r="F397" s="101">
        <f>SUM(F398+F432+F436)</f>
        <v>871.49</v>
      </c>
      <c r="G397" s="101">
        <f>SUM(G398+G432+G436)</f>
        <v>1121.49</v>
      </c>
    </row>
    <row r="398" spans="1:7" x14ac:dyDescent="0.25">
      <c r="A398" s="200">
        <v>32</v>
      </c>
      <c r="B398" s="201"/>
      <c r="C398" s="202"/>
      <c r="D398" s="45" t="s">
        <v>28</v>
      </c>
      <c r="E398" s="108">
        <v>180</v>
      </c>
      <c r="F398" s="108">
        <v>699.49</v>
      </c>
      <c r="G398" s="108">
        <v>879.49</v>
      </c>
    </row>
    <row r="399" spans="1:7" x14ac:dyDescent="0.25">
      <c r="A399" s="41">
        <v>321</v>
      </c>
      <c r="B399" s="42"/>
      <c r="C399" s="43"/>
      <c r="D399" s="44" t="s">
        <v>42</v>
      </c>
      <c r="E399" s="117"/>
      <c r="F399" s="117"/>
      <c r="G399" s="117"/>
    </row>
    <row r="400" spans="1:7" x14ac:dyDescent="0.25">
      <c r="A400" s="38">
        <v>3211</v>
      </c>
      <c r="B400" s="39"/>
      <c r="C400" s="40"/>
      <c r="D400" s="37" t="s">
        <v>59</v>
      </c>
      <c r="E400" s="105"/>
      <c r="F400" s="105"/>
      <c r="G400" s="105"/>
    </row>
    <row r="401" spans="1:7" ht="25.5" x14ac:dyDescent="0.25">
      <c r="A401" s="38">
        <v>3212</v>
      </c>
      <c r="B401" s="39"/>
      <c r="C401" s="40"/>
      <c r="D401" s="37" t="s">
        <v>60</v>
      </c>
      <c r="E401" s="105"/>
      <c r="F401" s="105"/>
      <c r="G401" s="105"/>
    </row>
    <row r="402" spans="1:7" x14ac:dyDescent="0.25">
      <c r="A402" s="38">
        <v>3213</v>
      </c>
      <c r="B402" s="39"/>
      <c r="C402" s="40"/>
      <c r="D402" s="37" t="s">
        <v>61</v>
      </c>
      <c r="E402" s="105"/>
      <c r="F402" s="105"/>
      <c r="G402" s="105"/>
    </row>
    <row r="403" spans="1:7" ht="25.5" x14ac:dyDescent="0.25">
      <c r="A403" s="38">
        <v>3214</v>
      </c>
      <c r="B403" s="39"/>
      <c r="C403" s="40"/>
      <c r="D403" s="37" t="s">
        <v>62</v>
      </c>
      <c r="E403" s="105"/>
      <c r="F403" s="105"/>
      <c r="G403" s="105"/>
    </row>
    <row r="404" spans="1:7" x14ac:dyDescent="0.25">
      <c r="A404" s="41">
        <v>322</v>
      </c>
      <c r="B404" s="42"/>
      <c r="C404" s="43"/>
      <c r="D404" s="44" t="s">
        <v>43</v>
      </c>
      <c r="E404" s="117"/>
      <c r="F404" s="117"/>
      <c r="G404" s="117"/>
    </row>
    <row r="405" spans="1:7" ht="25.5" x14ac:dyDescent="0.25">
      <c r="A405" s="38">
        <v>3221</v>
      </c>
      <c r="B405" s="39"/>
      <c r="C405" s="40"/>
      <c r="D405" s="37" t="s">
        <v>63</v>
      </c>
      <c r="E405" s="105"/>
      <c r="F405" s="105"/>
      <c r="G405" s="105"/>
    </row>
    <row r="406" spans="1:7" x14ac:dyDescent="0.25">
      <c r="A406" s="38">
        <v>3222</v>
      </c>
      <c r="B406" s="39"/>
      <c r="C406" s="40"/>
      <c r="D406" s="37" t="s">
        <v>64</v>
      </c>
      <c r="E406" s="105"/>
      <c r="F406" s="105"/>
      <c r="G406" s="105"/>
    </row>
    <row r="407" spans="1:7" x14ac:dyDescent="0.25">
      <c r="A407" s="38">
        <v>3223</v>
      </c>
      <c r="B407" s="39"/>
      <c r="C407" s="40"/>
      <c r="D407" s="37" t="s">
        <v>65</v>
      </c>
      <c r="E407" s="105"/>
      <c r="F407" s="105"/>
      <c r="G407" s="105"/>
    </row>
    <row r="408" spans="1:7" ht="25.5" x14ac:dyDescent="0.25">
      <c r="A408" s="38">
        <v>3224</v>
      </c>
      <c r="B408" s="39"/>
      <c r="C408" s="40"/>
      <c r="D408" s="37" t="s">
        <v>66</v>
      </c>
      <c r="E408" s="105"/>
      <c r="F408" s="105"/>
      <c r="G408" s="105"/>
    </row>
    <row r="409" spans="1:7" x14ac:dyDescent="0.25">
      <c r="A409" s="38">
        <v>3225</v>
      </c>
      <c r="B409" s="39"/>
      <c r="C409" s="40"/>
      <c r="D409" s="37" t="s">
        <v>67</v>
      </c>
      <c r="E409" s="105"/>
      <c r="F409" s="105"/>
      <c r="G409" s="105"/>
    </row>
    <row r="410" spans="1:7" ht="25.5" x14ac:dyDescent="0.25">
      <c r="A410" s="38">
        <v>3226</v>
      </c>
      <c r="B410" s="39"/>
      <c r="C410" s="40"/>
      <c r="D410" s="37" t="s">
        <v>68</v>
      </c>
      <c r="E410" s="105"/>
      <c r="F410" s="105"/>
      <c r="G410" s="105"/>
    </row>
    <row r="411" spans="1:7" ht="25.5" x14ac:dyDescent="0.25">
      <c r="A411" s="38">
        <v>3227</v>
      </c>
      <c r="B411" s="39"/>
      <c r="C411" s="40"/>
      <c r="D411" s="37" t="s">
        <v>69</v>
      </c>
      <c r="E411" s="105"/>
      <c r="F411" s="105"/>
      <c r="G411" s="105"/>
    </row>
    <row r="412" spans="1:7" x14ac:dyDescent="0.25">
      <c r="A412" s="41">
        <v>323</v>
      </c>
      <c r="B412" s="42"/>
      <c r="C412" s="43"/>
      <c r="D412" s="44" t="s">
        <v>44</v>
      </c>
      <c r="E412" s="117"/>
      <c r="F412" s="117"/>
      <c r="G412" s="117"/>
    </row>
    <row r="413" spans="1:7" x14ac:dyDescent="0.25">
      <c r="A413" s="38">
        <v>3231</v>
      </c>
      <c r="B413" s="39"/>
      <c r="C413" s="40"/>
      <c r="D413" s="37" t="s">
        <v>70</v>
      </c>
      <c r="E413" s="105"/>
      <c r="F413" s="105"/>
      <c r="G413" s="105"/>
    </row>
    <row r="414" spans="1:7" ht="25.5" x14ac:dyDescent="0.25">
      <c r="A414" s="38">
        <v>3232</v>
      </c>
      <c r="B414" s="39"/>
      <c r="C414" s="40"/>
      <c r="D414" s="37" t="s">
        <v>71</v>
      </c>
      <c r="E414" s="105"/>
      <c r="F414" s="105"/>
      <c r="G414" s="105"/>
    </row>
    <row r="415" spans="1:7" x14ac:dyDescent="0.25">
      <c r="A415" s="38">
        <v>3233</v>
      </c>
      <c r="B415" s="39"/>
      <c r="C415" s="40"/>
      <c r="D415" s="37" t="s">
        <v>72</v>
      </c>
      <c r="E415" s="105"/>
      <c r="F415" s="105"/>
      <c r="G415" s="105"/>
    </row>
    <row r="416" spans="1:7" x14ac:dyDescent="0.25">
      <c r="A416" s="38">
        <v>3234</v>
      </c>
      <c r="B416" s="39"/>
      <c r="C416" s="40"/>
      <c r="D416" s="37" t="s">
        <v>73</v>
      </c>
      <c r="E416" s="105"/>
      <c r="F416" s="105"/>
      <c r="G416" s="105"/>
    </row>
    <row r="417" spans="1:7" x14ac:dyDescent="0.25">
      <c r="A417" s="38">
        <v>3235</v>
      </c>
      <c r="B417" s="39"/>
      <c r="C417" s="40"/>
      <c r="D417" s="37" t="s">
        <v>74</v>
      </c>
      <c r="E417" s="105"/>
      <c r="F417" s="105"/>
      <c r="G417" s="105"/>
    </row>
    <row r="418" spans="1:7" x14ac:dyDescent="0.25">
      <c r="A418" s="38">
        <v>3236</v>
      </c>
      <c r="B418" s="39"/>
      <c r="C418" s="40"/>
      <c r="D418" s="37" t="s">
        <v>75</v>
      </c>
      <c r="E418" s="105"/>
      <c r="F418" s="105"/>
      <c r="G418" s="105"/>
    </row>
    <row r="419" spans="1:7" x14ac:dyDescent="0.25">
      <c r="A419" s="38">
        <v>3237</v>
      </c>
      <c r="B419" s="39"/>
      <c r="C419" s="40"/>
      <c r="D419" s="37" t="s">
        <v>76</v>
      </c>
      <c r="E419" s="105"/>
      <c r="F419" s="105"/>
      <c r="G419" s="105"/>
    </row>
    <row r="420" spans="1:7" x14ac:dyDescent="0.25">
      <c r="A420" s="38">
        <v>3238</v>
      </c>
      <c r="B420" s="39"/>
      <c r="C420" s="40"/>
      <c r="D420" s="37" t="s">
        <v>77</v>
      </c>
      <c r="E420" s="105"/>
      <c r="F420" s="105"/>
      <c r="G420" s="105"/>
    </row>
    <row r="421" spans="1:7" x14ac:dyDescent="0.25">
      <c r="A421" s="38">
        <v>3239</v>
      </c>
      <c r="B421" s="39"/>
      <c r="C421" s="40"/>
      <c r="D421" s="37" t="s">
        <v>78</v>
      </c>
      <c r="E421" s="105"/>
      <c r="F421" s="105"/>
      <c r="G421" s="105"/>
    </row>
    <row r="422" spans="1:7" ht="25.5" x14ac:dyDescent="0.25">
      <c r="A422" s="41">
        <v>324</v>
      </c>
      <c r="B422" s="42"/>
      <c r="C422" s="43"/>
      <c r="D422" s="44" t="s">
        <v>79</v>
      </c>
      <c r="E422" s="117"/>
      <c r="F422" s="117"/>
      <c r="G422" s="117"/>
    </row>
    <row r="423" spans="1:7" ht="25.5" x14ac:dyDescent="0.25">
      <c r="A423" s="38">
        <v>3241</v>
      </c>
      <c r="B423" s="39"/>
      <c r="C423" s="40"/>
      <c r="D423" s="37" t="s">
        <v>104</v>
      </c>
      <c r="E423" s="105"/>
      <c r="F423" s="105"/>
      <c r="G423" s="105"/>
    </row>
    <row r="424" spans="1:7" ht="25.5" x14ac:dyDescent="0.25">
      <c r="A424" s="41">
        <v>329</v>
      </c>
      <c r="B424" s="42"/>
      <c r="C424" s="43"/>
      <c r="D424" s="44" t="s">
        <v>80</v>
      </c>
      <c r="E424" s="117"/>
      <c r="F424" s="117"/>
      <c r="G424" s="117"/>
    </row>
    <row r="425" spans="1:7" ht="38.25" x14ac:dyDescent="0.25">
      <c r="A425" s="38">
        <v>3291</v>
      </c>
      <c r="B425" s="39"/>
      <c r="C425" s="40"/>
      <c r="D425" s="37" t="s">
        <v>81</v>
      </c>
      <c r="E425" s="105"/>
      <c r="F425" s="105"/>
      <c r="G425" s="105"/>
    </row>
    <row r="426" spans="1:7" x14ac:dyDescent="0.25">
      <c r="A426" s="38">
        <v>3292</v>
      </c>
      <c r="B426" s="39"/>
      <c r="C426" s="40"/>
      <c r="D426" s="37" t="s">
        <v>82</v>
      </c>
      <c r="E426" s="105"/>
      <c r="F426" s="105"/>
      <c r="G426" s="105"/>
    </row>
    <row r="427" spans="1:7" x14ac:dyDescent="0.25">
      <c r="A427" s="38">
        <v>3293</v>
      </c>
      <c r="B427" s="39"/>
      <c r="C427" s="40"/>
      <c r="D427" s="37" t="s">
        <v>83</v>
      </c>
      <c r="E427" s="105"/>
      <c r="F427" s="105"/>
      <c r="G427" s="105"/>
    </row>
    <row r="428" spans="1:7" x14ac:dyDescent="0.25">
      <c r="A428" s="38">
        <v>3294</v>
      </c>
      <c r="B428" s="39"/>
      <c r="C428" s="40"/>
      <c r="D428" s="37" t="s">
        <v>84</v>
      </c>
      <c r="E428" s="105"/>
      <c r="F428" s="105"/>
      <c r="G428" s="105"/>
    </row>
    <row r="429" spans="1:7" x14ac:dyDescent="0.25">
      <c r="A429" s="38">
        <v>3295</v>
      </c>
      <c r="B429" s="39"/>
      <c r="C429" s="40"/>
      <c r="D429" s="37" t="s">
        <v>85</v>
      </c>
      <c r="E429" s="105"/>
      <c r="F429" s="105"/>
      <c r="G429" s="105"/>
    </row>
    <row r="430" spans="1:7" x14ac:dyDescent="0.25">
      <c r="A430" s="38">
        <v>3296</v>
      </c>
      <c r="B430" s="39"/>
      <c r="C430" s="40"/>
      <c r="D430" s="37" t="s">
        <v>86</v>
      </c>
      <c r="E430" s="105"/>
      <c r="F430" s="105"/>
      <c r="G430" s="105"/>
    </row>
    <row r="431" spans="1:7" ht="25.5" x14ac:dyDescent="0.25">
      <c r="A431" s="38">
        <v>3299</v>
      </c>
      <c r="B431" s="39"/>
      <c r="C431" s="40"/>
      <c r="D431" s="37" t="s">
        <v>45</v>
      </c>
      <c r="E431" s="105"/>
      <c r="F431" s="105"/>
      <c r="G431" s="105"/>
    </row>
    <row r="432" spans="1:7" ht="38.25" x14ac:dyDescent="0.25">
      <c r="A432" s="46">
        <v>37</v>
      </c>
      <c r="B432" s="47"/>
      <c r="C432" s="48"/>
      <c r="D432" s="45" t="s">
        <v>48</v>
      </c>
      <c r="E432" s="108">
        <v>70</v>
      </c>
      <c r="F432" s="108">
        <v>-70</v>
      </c>
      <c r="G432" s="108">
        <v>0</v>
      </c>
    </row>
    <row r="433" spans="1:7" ht="25.5" x14ac:dyDescent="0.25">
      <c r="A433" s="41">
        <v>372</v>
      </c>
      <c r="B433" s="42"/>
      <c r="C433" s="43"/>
      <c r="D433" s="44" t="s">
        <v>49</v>
      </c>
      <c r="E433" s="117"/>
      <c r="F433" s="117"/>
      <c r="G433" s="117"/>
    </row>
    <row r="434" spans="1:7" ht="25.5" x14ac:dyDescent="0.25">
      <c r="A434" s="38">
        <v>3721</v>
      </c>
      <c r="B434" s="39"/>
      <c r="C434" s="40"/>
      <c r="D434" s="37" t="s">
        <v>89</v>
      </c>
      <c r="E434" s="105"/>
      <c r="F434" s="105"/>
      <c r="G434" s="105"/>
    </row>
    <row r="435" spans="1:7" ht="25.5" x14ac:dyDescent="0.25">
      <c r="A435" s="38">
        <v>3722</v>
      </c>
      <c r="B435" s="39"/>
      <c r="C435" s="40"/>
      <c r="D435" s="37" t="s">
        <v>90</v>
      </c>
      <c r="E435" s="105"/>
      <c r="F435" s="105"/>
      <c r="G435" s="105"/>
    </row>
    <row r="436" spans="1:7" x14ac:dyDescent="0.25">
      <c r="A436" s="143">
        <v>38</v>
      </c>
      <c r="B436" s="144"/>
      <c r="C436" s="145"/>
      <c r="D436" s="45" t="s">
        <v>186</v>
      </c>
      <c r="E436" s="108">
        <v>0</v>
      </c>
      <c r="F436" s="108">
        <v>242</v>
      </c>
      <c r="G436" s="108">
        <v>242</v>
      </c>
    </row>
    <row r="437" spans="1:7" x14ac:dyDescent="0.25">
      <c r="A437" s="41">
        <v>381</v>
      </c>
      <c r="B437" s="42"/>
      <c r="C437" s="43"/>
      <c r="D437" s="44" t="s">
        <v>120</v>
      </c>
      <c r="E437" s="117"/>
      <c r="F437" s="117"/>
      <c r="G437" s="117"/>
    </row>
    <row r="438" spans="1:7" x14ac:dyDescent="0.25">
      <c r="A438" s="38">
        <v>3812</v>
      </c>
      <c r="B438" s="39"/>
      <c r="C438" s="40"/>
      <c r="D438" s="37" t="s">
        <v>187</v>
      </c>
      <c r="E438" s="105"/>
      <c r="F438" s="105"/>
      <c r="G438" s="105"/>
    </row>
    <row r="439" spans="1:7" ht="38.25" x14ac:dyDescent="0.25">
      <c r="A439" s="49">
        <v>4</v>
      </c>
      <c r="B439" s="50"/>
      <c r="C439" s="51"/>
      <c r="D439" s="52" t="s">
        <v>38</v>
      </c>
      <c r="E439" s="101">
        <f t="shared" ref="E439:G439" si="27">SUM(E440)</f>
        <v>0</v>
      </c>
      <c r="F439" s="101">
        <f t="shared" si="27"/>
        <v>786.51</v>
      </c>
      <c r="G439" s="101">
        <f t="shared" si="27"/>
        <v>786.51</v>
      </c>
    </row>
    <row r="440" spans="1:7" ht="38.25" x14ac:dyDescent="0.25">
      <c r="A440" s="46">
        <v>42</v>
      </c>
      <c r="B440" s="47"/>
      <c r="C440" s="48"/>
      <c r="D440" s="45" t="s">
        <v>38</v>
      </c>
      <c r="E440" s="108">
        <v>0</v>
      </c>
      <c r="F440" s="108">
        <v>786.51</v>
      </c>
      <c r="G440" s="108">
        <v>786.51</v>
      </c>
    </row>
    <row r="441" spans="1:7" x14ac:dyDescent="0.25">
      <c r="A441" s="41">
        <v>422</v>
      </c>
      <c r="B441" s="42"/>
      <c r="C441" s="43"/>
      <c r="D441" s="44" t="s">
        <v>50</v>
      </c>
      <c r="E441" s="117"/>
      <c r="F441" s="117"/>
      <c r="G441" s="117"/>
    </row>
    <row r="442" spans="1:7" x14ac:dyDescent="0.25">
      <c r="A442" s="38">
        <v>4221</v>
      </c>
      <c r="B442" s="39"/>
      <c r="C442" s="40"/>
      <c r="D442" s="37" t="s">
        <v>91</v>
      </c>
      <c r="E442" s="105"/>
      <c r="F442" s="105"/>
      <c r="G442" s="105"/>
    </row>
    <row r="443" spans="1:7" x14ac:dyDescent="0.25">
      <c r="A443" s="38">
        <v>4222</v>
      </c>
      <c r="B443" s="39"/>
      <c r="C443" s="40"/>
      <c r="D443" s="37" t="s">
        <v>92</v>
      </c>
      <c r="E443" s="105"/>
      <c r="F443" s="105"/>
      <c r="G443" s="105"/>
    </row>
    <row r="444" spans="1:7" x14ac:dyDescent="0.25">
      <c r="A444" s="38">
        <v>4223</v>
      </c>
      <c r="B444" s="39"/>
      <c r="C444" s="40"/>
      <c r="D444" s="37" t="s">
        <v>93</v>
      </c>
      <c r="E444" s="105"/>
      <c r="F444" s="105"/>
      <c r="G444" s="105"/>
    </row>
    <row r="445" spans="1:7" x14ac:dyDescent="0.25">
      <c r="A445" s="38">
        <v>4225</v>
      </c>
      <c r="B445" s="39"/>
      <c r="C445" s="40"/>
      <c r="D445" s="37" t="s">
        <v>94</v>
      </c>
      <c r="E445" s="105"/>
      <c r="F445" s="105"/>
      <c r="G445" s="105"/>
    </row>
    <row r="446" spans="1:7" x14ac:dyDescent="0.25">
      <c r="A446" s="38">
        <v>4226</v>
      </c>
      <c r="B446" s="39"/>
      <c r="C446" s="40"/>
      <c r="D446" s="37" t="s">
        <v>95</v>
      </c>
      <c r="E446" s="105"/>
      <c r="F446" s="105"/>
      <c r="G446" s="105"/>
    </row>
    <row r="447" spans="1:7" ht="25.5" x14ac:dyDescent="0.25">
      <c r="A447" s="38">
        <v>4227</v>
      </c>
      <c r="B447" s="39"/>
      <c r="C447" s="40"/>
      <c r="D447" s="37" t="s">
        <v>96</v>
      </c>
      <c r="E447" s="105"/>
      <c r="F447" s="105"/>
      <c r="G447" s="105"/>
    </row>
    <row r="448" spans="1:7" ht="25.5" x14ac:dyDescent="0.25">
      <c r="A448" s="41">
        <v>424</v>
      </c>
      <c r="B448" s="42"/>
      <c r="C448" s="43"/>
      <c r="D448" s="44" t="s">
        <v>51</v>
      </c>
      <c r="E448" s="117"/>
      <c r="F448" s="117"/>
      <c r="G448" s="117"/>
    </row>
    <row r="449" spans="1:7" x14ac:dyDescent="0.25">
      <c r="A449" s="38">
        <v>4241</v>
      </c>
      <c r="B449" s="39"/>
      <c r="C449" s="40"/>
      <c r="D449" s="37" t="s">
        <v>97</v>
      </c>
      <c r="E449" s="105"/>
      <c r="F449" s="105"/>
      <c r="G449" s="105"/>
    </row>
    <row r="450" spans="1:7" ht="25.5" customHeight="1" x14ac:dyDescent="0.25">
      <c r="A450" s="209" t="s">
        <v>134</v>
      </c>
      <c r="B450" s="210"/>
      <c r="C450" s="211"/>
      <c r="D450" s="36" t="s">
        <v>37</v>
      </c>
      <c r="E450" s="105"/>
      <c r="F450" s="105"/>
      <c r="G450" s="105"/>
    </row>
    <row r="451" spans="1:7" x14ac:dyDescent="0.25">
      <c r="A451" s="212">
        <v>3</v>
      </c>
      <c r="B451" s="213"/>
      <c r="C451" s="214"/>
      <c r="D451" s="52" t="s">
        <v>16</v>
      </c>
      <c r="E451" s="101">
        <f t="shared" ref="E451" si="28">SUM(E452+E463)</f>
        <v>3100</v>
      </c>
      <c r="F451" s="101">
        <f t="shared" ref="F451:G451" si="29">SUM(F452+F463)</f>
        <v>8238.9500000000007</v>
      </c>
      <c r="G451" s="101">
        <f t="shared" si="29"/>
        <v>11338.95</v>
      </c>
    </row>
    <row r="452" spans="1:7" x14ac:dyDescent="0.25">
      <c r="A452" s="200">
        <v>31</v>
      </c>
      <c r="B452" s="201"/>
      <c r="C452" s="202"/>
      <c r="D452" s="45" t="s">
        <v>17</v>
      </c>
      <c r="E452" s="108">
        <v>200</v>
      </c>
      <c r="F452" s="108">
        <v>-159.99</v>
      </c>
      <c r="G452" s="108">
        <v>40.01</v>
      </c>
    </row>
    <row r="453" spans="1:7" x14ac:dyDescent="0.25">
      <c r="A453" s="41">
        <v>311</v>
      </c>
      <c r="B453" s="42"/>
      <c r="C453" s="43"/>
      <c r="D453" s="44" t="s">
        <v>40</v>
      </c>
      <c r="E453" s="117"/>
      <c r="F453" s="117"/>
      <c r="G453" s="117"/>
    </row>
    <row r="454" spans="1:7" x14ac:dyDescent="0.25">
      <c r="A454" s="38">
        <v>3111</v>
      </c>
      <c r="B454" s="39"/>
      <c r="C454" s="40"/>
      <c r="D454" s="37" t="s">
        <v>52</v>
      </c>
      <c r="E454" s="105"/>
      <c r="F454" s="105"/>
      <c r="G454" s="105"/>
    </row>
    <row r="455" spans="1:7" x14ac:dyDescent="0.25">
      <c r="A455" s="38">
        <v>3113</v>
      </c>
      <c r="B455" s="39"/>
      <c r="C455" s="40"/>
      <c r="D455" s="37" t="s">
        <v>53</v>
      </c>
      <c r="E455" s="105"/>
      <c r="F455" s="105"/>
      <c r="G455" s="105"/>
    </row>
    <row r="456" spans="1:7" x14ac:dyDescent="0.25">
      <c r="A456" s="38">
        <v>3114</v>
      </c>
      <c r="B456" s="39"/>
      <c r="C456" s="40"/>
      <c r="D456" s="37" t="s">
        <v>54</v>
      </c>
      <c r="E456" s="105"/>
      <c r="F456" s="105"/>
      <c r="G456" s="105"/>
    </row>
    <row r="457" spans="1:7" x14ac:dyDescent="0.25">
      <c r="A457" s="41">
        <v>312</v>
      </c>
      <c r="B457" s="42"/>
      <c r="C457" s="43"/>
      <c r="D457" s="44" t="s">
        <v>55</v>
      </c>
      <c r="E457" s="117"/>
      <c r="F457" s="117"/>
      <c r="G457" s="117"/>
    </row>
    <row r="458" spans="1:7" x14ac:dyDescent="0.25">
      <c r="A458" s="38">
        <v>3121</v>
      </c>
      <c r="B458" s="39"/>
      <c r="C458" s="40"/>
      <c r="D458" s="37" t="s">
        <v>56</v>
      </c>
      <c r="E458" s="105"/>
      <c r="F458" s="105"/>
      <c r="G458" s="105"/>
    </row>
    <row r="459" spans="1:7" x14ac:dyDescent="0.25">
      <c r="A459" s="41">
        <v>313</v>
      </c>
      <c r="B459" s="42"/>
      <c r="C459" s="43"/>
      <c r="D459" s="44" t="s">
        <v>41</v>
      </c>
      <c r="E459" s="117"/>
      <c r="F459" s="117"/>
      <c r="G459" s="117"/>
    </row>
    <row r="460" spans="1:7" x14ac:dyDescent="0.25">
      <c r="A460" s="38">
        <v>3131</v>
      </c>
      <c r="B460" s="39"/>
      <c r="C460" s="40"/>
      <c r="D460" s="37" t="s">
        <v>57</v>
      </c>
      <c r="E460" s="105"/>
      <c r="F460" s="105"/>
      <c r="G460" s="105"/>
    </row>
    <row r="461" spans="1:7" ht="25.5" x14ac:dyDescent="0.25">
      <c r="A461" s="38">
        <v>3132</v>
      </c>
      <c r="B461" s="39"/>
      <c r="C461" s="40"/>
      <c r="D461" s="37" t="s">
        <v>58</v>
      </c>
      <c r="E461" s="105"/>
      <c r="F461" s="105"/>
      <c r="G461" s="105"/>
    </row>
    <row r="462" spans="1:7" x14ac:dyDescent="0.25">
      <c r="A462" s="38">
        <v>3133</v>
      </c>
      <c r="B462" s="39"/>
      <c r="C462" s="40"/>
      <c r="D462" s="37" t="s">
        <v>136</v>
      </c>
      <c r="E462" s="105"/>
      <c r="F462" s="105"/>
      <c r="G462" s="105"/>
    </row>
    <row r="463" spans="1:7" x14ac:dyDescent="0.25">
      <c r="A463" s="200">
        <v>32</v>
      </c>
      <c r="B463" s="201"/>
      <c r="C463" s="202"/>
      <c r="D463" s="45" t="s">
        <v>28</v>
      </c>
      <c r="E463" s="108">
        <v>2900</v>
      </c>
      <c r="F463" s="108">
        <v>8398.94</v>
      </c>
      <c r="G463" s="108">
        <v>11298.94</v>
      </c>
    </row>
    <row r="464" spans="1:7" x14ac:dyDescent="0.25">
      <c r="A464" s="41">
        <v>322</v>
      </c>
      <c r="B464" s="42"/>
      <c r="C464" s="43"/>
      <c r="D464" s="44" t="s">
        <v>43</v>
      </c>
      <c r="E464" s="117"/>
      <c r="F464" s="117"/>
      <c r="G464" s="117"/>
    </row>
    <row r="465" spans="1:7" ht="25.5" x14ac:dyDescent="0.25">
      <c r="A465" s="38">
        <v>3221</v>
      </c>
      <c r="B465" s="39"/>
      <c r="C465" s="40"/>
      <c r="D465" s="37" t="s">
        <v>63</v>
      </c>
      <c r="E465" s="105"/>
      <c r="F465" s="105"/>
      <c r="G465" s="105"/>
    </row>
    <row r="466" spans="1:7" x14ac:dyDescent="0.25">
      <c r="A466" s="38">
        <v>3222</v>
      </c>
      <c r="B466" s="39"/>
      <c r="C466" s="40"/>
      <c r="D466" s="37" t="s">
        <v>64</v>
      </c>
      <c r="E466" s="105"/>
      <c r="F466" s="105"/>
      <c r="G466" s="105"/>
    </row>
    <row r="467" spans="1:7" x14ac:dyDescent="0.25">
      <c r="A467" s="38">
        <v>3223</v>
      </c>
      <c r="B467" s="39"/>
      <c r="C467" s="40"/>
      <c r="D467" s="37" t="s">
        <v>65</v>
      </c>
      <c r="E467" s="105"/>
      <c r="F467" s="105"/>
      <c r="G467" s="105"/>
    </row>
    <row r="468" spans="1:7" ht="25.5" x14ac:dyDescent="0.25">
      <c r="A468" s="38">
        <v>3224</v>
      </c>
      <c r="B468" s="39"/>
      <c r="C468" s="40"/>
      <c r="D468" s="37" t="s">
        <v>66</v>
      </c>
      <c r="E468" s="105"/>
      <c r="F468" s="105"/>
      <c r="G468" s="105"/>
    </row>
    <row r="469" spans="1:7" x14ac:dyDescent="0.25">
      <c r="A469" s="38">
        <v>3225</v>
      </c>
      <c r="B469" s="39"/>
      <c r="C469" s="40"/>
      <c r="D469" s="37" t="s">
        <v>67</v>
      </c>
      <c r="E469" s="105"/>
      <c r="F469" s="105"/>
      <c r="G469" s="105"/>
    </row>
    <row r="470" spans="1:7" ht="25.5" x14ac:dyDescent="0.25">
      <c r="A470" s="38">
        <v>3226</v>
      </c>
      <c r="B470" s="39"/>
      <c r="C470" s="40"/>
      <c r="D470" s="37" t="s">
        <v>68</v>
      </c>
      <c r="E470" s="105"/>
      <c r="F470" s="105"/>
      <c r="G470" s="105"/>
    </row>
    <row r="471" spans="1:7" ht="25.5" x14ac:dyDescent="0.25">
      <c r="A471" s="38">
        <v>3227</v>
      </c>
      <c r="B471" s="39"/>
      <c r="C471" s="40"/>
      <c r="D471" s="37" t="s">
        <v>69</v>
      </c>
      <c r="E471" s="105"/>
      <c r="F471" s="105"/>
      <c r="G471" s="105"/>
    </row>
    <row r="472" spans="1:7" x14ac:dyDescent="0.25">
      <c r="A472" s="41">
        <v>323</v>
      </c>
      <c r="B472" s="42"/>
      <c r="C472" s="43"/>
      <c r="D472" s="44" t="s">
        <v>44</v>
      </c>
      <c r="E472" s="117"/>
      <c r="F472" s="117"/>
      <c r="G472" s="117"/>
    </row>
    <row r="473" spans="1:7" x14ac:dyDescent="0.25">
      <c r="A473" s="38">
        <v>3231</v>
      </c>
      <c r="B473" s="39"/>
      <c r="C473" s="40"/>
      <c r="D473" s="37" t="s">
        <v>70</v>
      </c>
      <c r="E473" s="105"/>
      <c r="F473" s="105"/>
      <c r="G473" s="105"/>
    </row>
    <row r="474" spans="1:7" ht="25.5" x14ac:dyDescent="0.25">
      <c r="A474" s="38">
        <v>3232</v>
      </c>
      <c r="B474" s="39"/>
      <c r="C474" s="40"/>
      <c r="D474" s="37" t="s">
        <v>71</v>
      </c>
      <c r="E474" s="105"/>
      <c r="F474" s="105"/>
      <c r="G474" s="105"/>
    </row>
    <row r="475" spans="1:7" x14ac:dyDescent="0.25">
      <c r="A475" s="38">
        <v>3233</v>
      </c>
      <c r="B475" s="39"/>
      <c r="C475" s="40"/>
      <c r="D475" s="37" t="s">
        <v>72</v>
      </c>
      <c r="E475" s="105"/>
      <c r="F475" s="105"/>
      <c r="G475" s="105"/>
    </row>
    <row r="476" spans="1:7" x14ac:dyDescent="0.25">
      <c r="A476" s="38">
        <v>3234</v>
      </c>
      <c r="B476" s="39"/>
      <c r="C476" s="40"/>
      <c r="D476" s="37" t="s">
        <v>73</v>
      </c>
      <c r="E476" s="105"/>
      <c r="F476" s="105"/>
      <c r="G476" s="105"/>
    </row>
    <row r="477" spans="1:7" x14ac:dyDescent="0.25">
      <c r="A477" s="38">
        <v>3235</v>
      </c>
      <c r="B477" s="39"/>
      <c r="C477" s="40"/>
      <c r="D477" s="37" t="s">
        <v>74</v>
      </c>
      <c r="E477" s="105"/>
      <c r="F477" s="105"/>
      <c r="G477" s="105"/>
    </row>
    <row r="478" spans="1:7" x14ac:dyDescent="0.25">
      <c r="A478" s="38">
        <v>3236</v>
      </c>
      <c r="B478" s="39"/>
      <c r="C478" s="40"/>
      <c r="D478" s="37" t="s">
        <v>75</v>
      </c>
      <c r="E478" s="105"/>
      <c r="F478" s="105"/>
      <c r="G478" s="105"/>
    </row>
    <row r="479" spans="1:7" x14ac:dyDescent="0.25">
      <c r="A479" s="38">
        <v>3237</v>
      </c>
      <c r="B479" s="39"/>
      <c r="C479" s="40"/>
      <c r="D479" s="37" t="s">
        <v>76</v>
      </c>
      <c r="E479" s="105"/>
      <c r="F479" s="105"/>
      <c r="G479" s="105"/>
    </row>
    <row r="480" spans="1:7" x14ac:dyDescent="0.25">
      <c r="A480" s="38">
        <v>3238</v>
      </c>
      <c r="B480" s="39"/>
      <c r="C480" s="40"/>
      <c r="D480" s="37" t="s">
        <v>77</v>
      </c>
      <c r="E480" s="105"/>
      <c r="F480" s="105"/>
      <c r="G480" s="105"/>
    </row>
    <row r="481" spans="1:7" x14ac:dyDescent="0.25">
      <c r="A481" s="38">
        <v>3239</v>
      </c>
      <c r="B481" s="39"/>
      <c r="C481" s="40"/>
      <c r="D481" s="37" t="s">
        <v>78</v>
      </c>
      <c r="E481" s="105"/>
      <c r="F481" s="105"/>
      <c r="G481" s="105"/>
    </row>
    <row r="482" spans="1:7" ht="25.5" x14ac:dyDescent="0.25">
      <c r="A482" s="41">
        <v>329</v>
      </c>
      <c r="B482" s="42"/>
      <c r="C482" s="43"/>
      <c r="D482" s="44" t="s">
        <v>80</v>
      </c>
      <c r="E482" s="117"/>
      <c r="F482" s="117"/>
      <c r="G482" s="117"/>
    </row>
    <row r="483" spans="1:7" ht="38.25" x14ac:dyDescent="0.25">
      <c r="A483" s="38">
        <v>3291</v>
      </c>
      <c r="B483" s="39"/>
      <c r="C483" s="40"/>
      <c r="D483" s="37" t="s">
        <v>81</v>
      </c>
      <c r="E483" s="105"/>
      <c r="F483" s="105"/>
      <c r="G483" s="105"/>
    </row>
    <row r="484" spans="1:7" x14ac:dyDescent="0.25">
      <c r="A484" s="38">
        <v>3292</v>
      </c>
      <c r="B484" s="39"/>
      <c r="C484" s="40"/>
      <c r="D484" s="37" t="s">
        <v>82</v>
      </c>
      <c r="E484" s="105"/>
      <c r="F484" s="105"/>
      <c r="G484" s="105"/>
    </row>
    <row r="485" spans="1:7" x14ac:dyDescent="0.25">
      <c r="A485" s="38">
        <v>3293</v>
      </c>
      <c r="B485" s="39"/>
      <c r="C485" s="40"/>
      <c r="D485" s="37" t="s">
        <v>83</v>
      </c>
      <c r="E485" s="105"/>
      <c r="F485" s="105"/>
      <c r="G485" s="105"/>
    </row>
    <row r="486" spans="1:7" x14ac:dyDescent="0.25">
      <c r="A486" s="38">
        <v>3294</v>
      </c>
      <c r="B486" s="39"/>
      <c r="C486" s="40"/>
      <c r="D486" s="37" t="s">
        <v>84</v>
      </c>
      <c r="E486" s="105"/>
      <c r="F486" s="105"/>
      <c r="G486" s="105"/>
    </row>
    <row r="487" spans="1:7" x14ac:dyDescent="0.25">
      <c r="A487" s="38">
        <v>3295</v>
      </c>
      <c r="B487" s="39"/>
      <c r="C487" s="40"/>
      <c r="D487" s="37" t="s">
        <v>85</v>
      </c>
      <c r="E487" s="105"/>
      <c r="F487" s="105"/>
      <c r="G487" s="105"/>
    </row>
    <row r="488" spans="1:7" x14ac:dyDescent="0.25">
      <c r="A488" s="38">
        <v>3296</v>
      </c>
      <c r="B488" s="39"/>
      <c r="C488" s="40"/>
      <c r="D488" s="37" t="s">
        <v>86</v>
      </c>
      <c r="E488" s="105"/>
      <c r="F488" s="105"/>
      <c r="G488" s="105"/>
    </row>
    <row r="489" spans="1:7" ht="25.5" x14ac:dyDescent="0.25">
      <c r="A489" s="38">
        <v>3299</v>
      </c>
      <c r="B489" s="39"/>
      <c r="C489" s="40"/>
      <c r="D489" s="37" t="s">
        <v>45</v>
      </c>
      <c r="E489" s="105"/>
      <c r="F489" s="105"/>
      <c r="G489" s="116"/>
    </row>
    <row r="490" spans="1:7" x14ac:dyDescent="0.25">
      <c r="A490" s="38"/>
      <c r="B490" s="39"/>
      <c r="C490" s="40"/>
      <c r="D490" s="37"/>
      <c r="E490" s="105"/>
      <c r="F490" s="105"/>
      <c r="G490" s="105"/>
    </row>
    <row r="491" spans="1:7" ht="15" customHeight="1" x14ac:dyDescent="0.25">
      <c r="A491" s="38"/>
      <c r="B491" s="39"/>
      <c r="C491" s="40"/>
      <c r="D491" s="53" t="s">
        <v>98</v>
      </c>
      <c r="E491" s="118">
        <f>SUM(E260+E311+E323+E380+E397+E439+E451)</f>
        <v>974435</v>
      </c>
      <c r="F491" s="118">
        <f>SUM(F260+F311+F323+F380+F397+F439+F451)</f>
        <v>140036.06</v>
      </c>
      <c r="G491" s="118">
        <f>SUM(G260+G311+G323+G380+G397+G439+G451)</f>
        <v>1114471.06</v>
      </c>
    </row>
    <row r="492" spans="1:7" ht="25.5" customHeight="1" x14ac:dyDescent="0.25">
      <c r="A492" s="215"/>
      <c r="B492" s="216"/>
      <c r="C492" s="217"/>
      <c r="D492" s="54"/>
      <c r="E492" s="116"/>
      <c r="F492" s="116"/>
      <c r="G492" s="116"/>
    </row>
    <row r="493" spans="1:7" ht="15" customHeight="1" x14ac:dyDescent="0.25">
      <c r="A493" s="218"/>
      <c r="B493" s="219"/>
      <c r="C493" s="220"/>
      <c r="D493" s="98" t="s">
        <v>152</v>
      </c>
      <c r="E493" s="119">
        <f>SUM(E49+E106+E124+E192+E254+E491)</f>
        <v>1219970</v>
      </c>
      <c r="F493" s="119">
        <f>SUM(F49+F63+F106+F124+F192+F254+F491)</f>
        <v>216661.44</v>
      </c>
      <c r="G493" s="119">
        <f>SUM(G49+G63+G106+G124+G192+G254+G491)</f>
        <v>1436631.44</v>
      </c>
    </row>
    <row r="496" spans="1:7" x14ac:dyDescent="0.25">
      <c r="A496" t="s">
        <v>221</v>
      </c>
      <c r="E496" t="s">
        <v>222</v>
      </c>
      <c r="G496" t="s">
        <v>220</v>
      </c>
    </row>
    <row r="497" spans="5:7" x14ac:dyDescent="0.25">
      <c r="E497" t="s">
        <v>223</v>
      </c>
      <c r="G497" t="s">
        <v>204</v>
      </c>
    </row>
  </sheetData>
  <mergeCells count="65">
    <mergeCell ref="A113:C113"/>
    <mergeCell ref="A177:C177"/>
    <mergeCell ref="A492:C493"/>
    <mergeCell ref="A452:C452"/>
    <mergeCell ref="A463:C463"/>
    <mergeCell ref="A396:C396"/>
    <mergeCell ref="A397:C397"/>
    <mergeCell ref="A398:C398"/>
    <mergeCell ref="A450:C450"/>
    <mergeCell ref="A451:C451"/>
    <mergeCell ref="A199:C199"/>
    <mergeCell ref="A322:C322"/>
    <mergeCell ref="A323:C323"/>
    <mergeCell ref="A324:C324"/>
    <mergeCell ref="A335:C335"/>
    <mergeCell ref="A165:C165"/>
    <mergeCell ref="A166:C166"/>
    <mergeCell ref="A167:C167"/>
    <mergeCell ref="A271:C271"/>
    <mergeCell ref="A256:C256"/>
    <mergeCell ref="A257:C257"/>
    <mergeCell ref="A258:C258"/>
    <mergeCell ref="A259:C259"/>
    <mergeCell ref="A260:C260"/>
    <mergeCell ref="A261:C261"/>
    <mergeCell ref="A194:C194"/>
    <mergeCell ref="A195:C195"/>
    <mergeCell ref="A196:C196"/>
    <mergeCell ref="A197:C197"/>
    <mergeCell ref="A198:C198"/>
    <mergeCell ref="A130:C130"/>
    <mergeCell ref="A131:C131"/>
    <mergeCell ref="A141:C141"/>
    <mergeCell ref="A126:C126"/>
    <mergeCell ref="A127:C127"/>
    <mergeCell ref="A128:C128"/>
    <mergeCell ref="A129:C129"/>
    <mergeCell ref="A1:G1"/>
    <mergeCell ref="A3:G3"/>
    <mergeCell ref="A5:C5"/>
    <mergeCell ref="A8:C8"/>
    <mergeCell ref="A9:C9"/>
    <mergeCell ref="A6:C6"/>
    <mergeCell ref="A7:C7"/>
    <mergeCell ref="A108:C108"/>
    <mergeCell ref="A109:C109"/>
    <mergeCell ref="A110:C110"/>
    <mergeCell ref="A111:C111"/>
    <mergeCell ref="A112:C112"/>
    <mergeCell ref="A89:C89"/>
    <mergeCell ref="A99:C99"/>
    <mergeCell ref="A66:C66"/>
    <mergeCell ref="A10:C10"/>
    <mergeCell ref="A67:C67"/>
    <mergeCell ref="A68:C68"/>
    <mergeCell ref="A69:C69"/>
    <mergeCell ref="A70:C70"/>
    <mergeCell ref="A71:C71"/>
    <mergeCell ref="A81:C81"/>
    <mergeCell ref="A87:C87"/>
    <mergeCell ref="A88:C88"/>
    <mergeCell ref="A51:C51"/>
    <mergeCell ref="A52:C52"/>
    <mergeCell ref="A53:C53"/>
    <mergeCell ref="A54:C5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Normal="100" workbookViewId="0">
      <selection activeCell="G52" sqref="G52"/>
    </sheetView>
  </sheetViews>
  <sheetFormatPr defaultRowHeight="15" x14ac:dyDescent="0.25"/>
  <cols>
    <col min="1" max="4" width="25.28515625" customWidth="1"/>
  </cols>
  <sheetData>
    <row r="1" spans="1:9" ht="36" customHeight="1" x14ac:dyDescent="0.25">
      <c r="A1" s="189" t="s">
        <v>207</v>
      </c>
      <c r="B1" s="189"/>
      <c r="C1" s="189"/>
      <c r="D1" s="189"/>
      <c r="E1" s="189"/>
      <c r="F1" s="189"/>
      <c r="G1" s="189"/>
      <c r="H1" s="189"/>
      <c r="I1" s="189"/>
    </row>
    <row r="2" spans="1:9" ht="16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9" ht="15.75" customHeight="1" x14ac:dyDescent="0.25">
      <c r="A3" s="189" t="s">
        <v>25</v>
      </c>
      <c r="B3" s="189"/>
      <c r="C3" s="189"/>
      <c r="D3" s="189"/>
    </row>
    <row r="4" spans="1:9" ht="18" x14ac:dyDescent="0.25">
      <c r="B4" s="4"/>
      <c r="C4" s="5"/>
      <c r="D4" s="5"/>
    </row>
    <row r="5" spans="1:9" ht="15.75" customHeight="1" x14ac:dyDescent="0.25">
      <c r="A5" s="189" t="s">
        <v>8</v>
      </c>
      <c r="B5" s="189"/>
      <c r="C5" s="189"/>
      <c r="D5" s="189"/>
    </row>
    <row r="6" spans="1:9" ht="18" x14ac:dyDescent="0.25">
      <c r="A6" s="4"/>
      <c r="B6" s="4"/>
      <c r="C6" s="5"/>
      <c r="D6" s="5"/>
    </row>
    <row r="7" spans="1:9" ht="15.75" customHeight="1" x14ac:dyDescent="0.25">
      <c r="A7" s="189" t="s">
        <v>167</v>
      </c>
      <c r="B7" s="189"/>
      <c r="C7" s="189"/>
      <c r="D7" s="189"/>
    </row>
    <row r="8" spans="1:9" ht="18" x14ac:dyDescent="0.25">
      <c r="A8" s="4"/>
      <c r="B8" s="4"/>
      <c r="C8" s="5"/>
      <c r="D8" s="5"/>
    </row>
    <row r="9" spans="1:9" x14ac:dyDescent="0.25">
      <c r="A9" s="19" t="s">
        <v>158</v>
      </c>
      <c r="B9" s="18" t="s">
        <v>156</v>
      </c>
      <c r="C9" s="19" t="s">
        <v>205</v>
      </c>
      <c r="D9" s="19" t="s">
        <v>208</v>
      </c>
    </row>
    <row r="10" spans="1:9" x14ac:dyDescent="0.25">
      <c r="A10" s="171" t="s">
        <v>0</v>
      </c>
      <c r="B10" s="172">
        <f t="shared" ref="B10:C10" si="0">SUM(B11+B13+B15+B18+B21+B23)</f>
        <v>1211170</v>
      </c>
      <c r="C10" s="172">
        <f t="shared" si="0"/>
        <v>217613.25999999998</v>
      </c>
      <c r="D10" s="172">
        <f t="shared" ref="D10" si="1">SUM(D11+D13+D15+D18+D21+D23)</f>
        <v>1428783.26</v>
      </c>
    </row>
    <row r="11" spans="1:9" x14ac:dyDescent="0.25">
      <c r="A11" s="23" t="s">
        <v>163</v>
      </c>
      <c r="B11" s="140">
        <f t="shared" ref="B11:D11" si="2">B12</f>
        <v>6115</v>
      </c>
      <c r="C11" s="140">
        <f t="shared" si="2"/>
        <v>2319.4500000000007</v>
      </c>
      <c r="D11" s="140">
        <f t="shared" si="2"/>
        <v>8434.4500000000007</v>
      </c>
    </row>
    <row r="12" spans="1:9" x14ac:dyDescent="0.25">
      <c r="A12" s="13" t="s">
        <v>164</v>
      </c>
      <c r="B12" s="112">
        <v>6115</v>
      </c>
      <c r="C12" s="112">
        <f>D12-B12</f>
        <v>2319.4500000000007</v>
      </c>
      <c r="D12" s="112">
        <v>8434.4500000000007</v>
      </c>
    </row>
    <row r="13" spans="1:9" x14ac:dyDescent="0.25">
      <c r="A13" s="139" t="s">
        <v>165</v>
      </c>
      <c r="B13" s="140">
        <f t="shared" ref="B13:D13" si="3">B14</f>
        <v>5485</v>
      </c>
      <c r="C13" s="140">
        <f t="shared" si="3"/>
        <v>-487.17000000000007</v>
      </c>
      <c r="D13" s="140">
        <f t="shared" si="3"/>
        <v>4997.83</v>
      </c>
    </row>
    <row r="14" spans="1:9" x14ac:dyDescent="0.25">
      <c r="A14" s="13" t="s">
        <v>190</v>
      </c>
      <c r="B14" s="112">
        <v>5485</v>
      </c>
      <c r="C14" s="112">
        <f>D14-B14</f>
        <v>-487.17000000000007</v>
      </c>
      <c r="D14" s="112">
        <v>4997.83</v>
      </c>
    </row>
    <row r="15" spans="1:9" ht="25.5" x14ac:dyDescent="0.25">
      <c r="A15" s="11" t="s">
        <v>168</v>
      </c>
      <c r="B15" s="140">
        <f t="shared" ref="B15:C15" si="4">B16+B17</f>
        <v>86400</v>
      </c>
      <c r="C15" s="140">
        <f t="shared" si="4"/>
        <v>48042.320000000007</v>
      </c>
      <c r="D15" s="140">
        <f t="shared" ref="D15" si="5">D16+D17</f>
        <v>134442.32</v>
      </c>
    </row>
    <row r="16" spans="1:9" ht="25.5" x14ac:dyDescent="0.25">
      <c r="A16" s="16" t="s">
        <v>169</v>
      </c>
      <c r="B16" s="112">
        <v>32200</v>
      </c>
      <c r="C16" s="112">
        <f t="shared" ref="C16:C17" si="6">D16-B16</f>
        <v>7915.5</v>
      </c>
      <c r="D16" s="112">
        <v>40115.5</v>
      </c>
    </row>
    <row r="17" spans="1:4" x14ac:dyDescent="0.25">
      <c r="A17" s="16" t="s">
        <v>191</v>
      </c>
      <c r="B17" s="112">
        <v>54200</v>
      </c>
      <c r="C17" s="112">
        <f t="shared" si="6"/>
        <v>40126.820000000007</v>
      </c>
      <c r="D17" s="112">
        <v>94326.82</v>
      </c>
    </row>
    <row r="18" spans="1:4" x14ac:dyDescent="0.25">
      <c r="A18" s="120" t="s">
        <v>170</v>
      </c>
      <c r="B18" s="140">
        <f t="shared" ref="B18:C18" si="7">B19+B20</f>
        <v>1112920</v>
      </c>
      <c r="C18" s="140">
        <f t="shared" si="7"/>
        <v>166480.65999999997</v>
      </c>
      <c r="D18" s="140">
        <f t="shared" ref="D18" si="8">D19+D20</f>
        <v>1279400.6599999999</v>
      </c>
    </row>
    <row r="19" spans="1:4" x14ac:dyDescent="0.25">
      <c r="A19" s="13" t="s">
        <v>192</v>
      </c>
      <c r="B19" s="112">
        <v>30620</v>
      </c>
      <c r="C19" s="112">
        <f t="shared" ref="C19:C20" si="9">D19-B19</f>
        <v>34248.17</v>
      </c>
      <c r="D19" s="112">
        <v>64868.17</v>
      </c>
    </row>
    <row r="20" spans="1:4" x14ac:dyDescent="0.25">
      <c r="A20" s="13" t="s">
        <v>171</v>
      </c>
      <c r="B20" s="112">
        <v>1082300</v>
      </c>
      <c r="C20" s="112">
        <f t="shared" si="9"/>
        <v>132232.49</v>
      </c>
      <c r="D20" s="112">
        <v>1214532.49</v>
      </c>
    </row>
    <row r="21" spans="1:4" x14ac:dyDescent="0.25">
      <c r="A21" s="120" t="s">
        <v>193</v>
      </c>
      <c r="B21" s="140">
        <f t="shared" ref="B21:D21" si="10">B22</f>
        <v>250</v>
      </c>
      <c r="C21" s="140">
        <f t="shared" si="10"/>
        <v>1258</v>
      </c>
      <c r="D21" s="140">
        <f t="shared" si="10"/>
        <v>1508</v>
      </c>
    </row>
    <row r="22" spans="1:4" x14ac:dyDescent="0.25">
      <c r="A22" s="13" t="s">
        <v>194</v>
      </c>
      <c r="B22" s="112">
        <v>250</v>
      </c>
      <c r="C22" s="112">
        <f>D22-B22</f>
        <v>1258</v>
      </c>
      <c r="D22" s="112">
        <v>1508</v>
      </c>
    </row>
    <row r="23" spans="1:4" ht="51" x14ac:dyDescent="0.25">
      <c r="A23" s="120" t="s">
        <v>195</v>
      </c>
      <c r="B23" s="140">
        <f t="shared" ref="B23:D23" si="11">B24</f>
        <v>0</v>
      </c>
      <c r="C23" s="140">
        <f t="shared" si="11"/>
        <v>0</v>
      </c>
      <c r="D23" s="140">
        <f t="shared" si="11"/>
        <v>0</v>
      </c>
    </row>
    <row r="24" spans="1:4" ht="47.25" customHeight="1" x14ac:dyDescent="0.25">
      <c r="A24" s="16" t="s">
        <v>196</v>
      </c>
      <c r="B24" s="9"/>
      <c r="C24" s="112"/>
      <c r="D24" s="159"/>
    </row>
    <row r="25" spans="1:4" x14ac:dyDescent="0.25">
      <c r="A25" s="161" t="s">
        <v>197</v>
      </c>
      <c r="B25" s="162">
        <f>B26</f>
        <v>8800</v>
      </c>
      <c r="C25" s="147">
        <f t="shared" ref="C25" si="12">C26</f>
        <v>-2635.6400000000021</v>
      </c>
      <c r="D25" s="147">
        <f>D26</f>
        <v>6164.3599999999988</v>
      </c>
    </row>
    <row r="26" spans="1:4" x14ac:dyDescent="0.25">
      <c r="A26" s="161" t="s">
        <v>198</v>
      </c>
      <c r="B26" s="162">
        <f>SUM(B27:B33)</f>
        <v>8800</v>
      </c>
      <c r="C26" s="147">
        <f t="shared" ref="C26" si="13">SUM(C27:C33)</f>
        <v>-2635.6400000000021</v>
      </c>
      <c r="D26" s="147">
        <f>SUM(D27:D33)</f>
        <v>6164.3599999999988</v>
      </c>
    </row>
    <row r="27" spans="1:4" x14ac:dyDescent="0.25">
      <c r="A27" s="155" t="s">
        <v>199</v>
      </c>
      <c r="B27" s="156"/>
      <c r="C27" s="112">
        <f t="shared" ref="C27:C33" si="14">D27-B27</f>
        <v>-405.42</v>
      </c>
      <c r="D27" s="142">
        <v>-405.42</v>
      </c>
    </row>
    <row r="28" spans="1:4" x14ac:dyDescent="0.25">
      <c r="A28" s="157" t="s">
        <v>190</v>
      </c>
      <c r="B28" s="156"/>
      <c r="C28" s="112">
        <f t="shared" si="14"/>
        <v>162.35</v>
      </c>
      <c r="D28" s="160">
        <v>162.35</v>
      </c>
    </row>
    <row r="29" spans="1:4" ht="38.25" x14ac:dyDescent="0.25">
      <c r="A29" s="158" t="s">
        <v>200</v>
      </c>
      <c r="B29" s="156">
        <v>-2400</v>
      </c>
      <c r="C29" s="112">
        <f t="shared" si="14"/>
        <v>135.19999999999982</v>
      </c>
      <c r="D29" s="160">
        <v>-2264.8000000000002</v>
      </c>
    </row>
    <row r="30" spans="1:4" x14ac:dyDescent="0.25">
      <c r="A30" s="155" t="s">
        <v>191</v>
      </c>
      <c r="B30" s="156"/>
      <c r="C30" s="112">
        <f t="shared" si="14"/>
        <v>-3168.43</v>
      </c>
      <c r="D30" s="160">
        <v>-3168.43</v>
      </c>
    </row>
    <row r="31" spans="1:4" x14ac:dyDescent="0.25">
      <c r="A31" s="155" t="s">
        <v>201</v>
      </c>
      <c r="B31" s="156">
        <v>19500</v>
      </c>
      <c r="C31" s="112">
        <f t="shared" si="14"/>
        <v>593.43999999999869</v>
      </c>
      <c r="D31" s="160">
        <v>20093.439999999999</v>
      </c>
    </row>
    <row r="32" spans="1:4" x14ac:dyDescent="0.25">
      <c r="A32" s="155" t="s">
        <v>202</v>
      </c>
      <c r="B32" s="156">
        <v>-8300</v>
      </c>
      <c r="C32" s="112">
        <f t="shared" si="14"/>
        <v>-352.78000000000065</v>
      </c>
      <c r="D32" s="160">
        <v>-8652.7800000000007</v>
      </c>
    </row>
    <row r="33" spans="1:4" x14ac:dyDescent="0.25">
      <c r="A33" s="157" t="s">
        <v>203</v>
      </c>
      <c r="B33" s="156"/>
      <c r="C33" s="112">
        <f t="shared" si="14"/>
        <v>400</v>
      </c>
      <c r="D33" s="160">
        <v>400</v>
      </c>
    </row>
    <row r="36" spans="1:4" ht="15.75" customHeight="1" x14ac:dyDescent="0.25">
      <c r="A36" s="189" t="s">
        <v>172</v>
      </c>
      <c r="B36" s="189"/>
      <c r="C36" s="189"/>
      <c r="D36" s="189"/>
    </row>
    <row r="37" spans="1:4" ht="18" x14ac:dyDescent="0.25">
      <c r="A37" s="4"/>
      <c r="B37" s="4"/>
      <c r="C37" s="5"/>
      <c r="D37" s="5"/>
    </row>
    <row r="38" spans="1:4" x14ac:dyDescent="0.25">
      <c r="A38" s="19" t="s">
        <v>158</v>
      </c>
      <c r="B38" s="18" t="s">
        <v>156</v>
      </c>
      <c r="C38" s="19" t="s">
        <v>205</v>
      </c>
      <c r="D38" s="19" t="s">
        <v>208</v>
      </c>
    </row>
    <row r="39" spans="1:4" x14ac:dyDescent="0.25">
      <c r="A39" s="171" t="s">
        <v>2</v>
      </c>
      <c r="B39" s="172">
        <f t="shared" ref="B39:D39" si="15">SUM(B40+B42+B44+B47+B50+B52)</f>
        <v>1219970</v>
      </c>
      <c r="C39" s="172">
        <f t="shared" si="15"/>
        <v>216661.43999999989</v>
      </c>
      <c r="D39" s="172">
        <f t="shared" si="15"/>
        <v>1436631.44</v>
      </c>
    </row>
    <row r="40" spans="1:4" x14ac:dyDescent="0.25">
      <c r="A40" s="23" t="s">
        <v>163</v>
      </c>
      <c r="B40" s="140">
        <f t="shared" ref="B40:D40" si="16">B41</f>
        <v>6115</v>
      </c>
      <c r="C40" s="140">
        <f t="shared" si="16"/>
        <v>2588.5</v>
      </c>
      <c r="D40" s="140">
        <f t="shared" si="16"/>
        <v>8703.5</v>
      </c>
    </row>
    <row r="41" spans="1:4" x14ac:dyDescent="0.25">
      <c r="A41" s="13" t="s">
        <v>164</v>
      </c>
      <c r="B41" s="112">
        <v>6115</v>
      </c>
      <c r="C41" s="112">
        <f>D41-B41</f>
        <v>2588.5</v>
      </c>
      <c r="D41" s="112">
        <v>8703.5</v>
      </c>
    </row>
    <row r="42" spans="1:4" x14ac:dyDescent="0.25">
      <c r="A42" s="139" t="s">
        <v>165</v>
      </c>
      <c r="B42" s="140">
        <f t="shared" ref="B42:D42" si="17">B43</f>
        <v>5485</v>
      </c>
      <c r="C42" s="140">
        <f t="shared" si="17"/>
        <v>-324.81999999999971</v>
      </c>
      <c r="D42" s="140">
        <f t="shared" si="17"/>
        <v>5160.18</v>
      </c>
    </row>
    <row r="43" spans="1:4" x14ac:dyDescent="0.25">
      <c r="A43" s="13" t="s">
        <v>190</v>
      </c>
      <c r="B43" s="112">
        <v>5485</v>
      </c>
      <c r="C43" s="112">
        <f>D43-B43</f>
        <v>-324.81999999999971</v>
      </c>
      <c r="D43" s="112">
        <v>5160.18</v>
      </c>
    </row>
    <row r="44" spans="1:4" ht="25.5" x14ac:dyDescent="0.25">
      <c r="A44" s="11" t="s">
        <v>168</v>
      </c>
      <c r="B44" s="140">
        <f t="shared" ref="B44:D44" si="18">B45+B46</f>
        <v>84000</v>
      </c>
      <c r="C44" s="140">
        <f t="shared" si="18"/>
        <v>49254.81</v>
      </c>
      <c r="D44" s="140">
        <f t="shared" si="18"/>
        <v>133254.81</v>
      </c>
    </row>
    <row r="45" spans="1:4" ht="25.5" x14ac:dyDescent="0.25">
      <c r="A45" s="16" t="s">
        <v>169</v>
      </c>
      <c r="B45" s="112">
        <v>29800</v>
      </c>
      <c r="C45" s="112">
        <f t="shared" ref="C45:C46" si="19">D45-B45</f>
        <v>12296.419999999998</v>
      </c>
      <c r="D45" s="112">
        <v>42096.42</v>
      </c>
    </row>
    <row r="46" spans="1:4" x14ac:dyDescent="0.25">
      <c r="A46" s="16" t="s">
        <v>191</v>
      </c>
      <c r="B46" s="112">
        <v>54200</v>
      </c>
      <c r="C46" s="112">
        <f t="shared" si="19"/>
        <v>36958.39</v>
      </c>
      <c r="D46" s="112">
        <v>91158.39</v>
      </c>
    </row>
    <row r="47" spans="1:4" x14ac:dyDescent="0.25">
      <c r="A47" s="120" t="s">
        <v>170</v>
      </c>
      <c r="B47" s="140">
        <f t="shared" ref="B47:D47" si="20">B48+B49</f>
        <v>1124120</v>
      </c>
      <c r="C47" s="140">
        <f t="shared" si="20"/>
        <v>163484.9499999999</v>
      </c>
      <c r="D47" s="140">
        <f t="shared" si="20"/>
        <v>1287604.95</v>
      </c>
    </row>
    <row r="48" spans="1:4" x14ac:dyDescent="0.25">
      <c r="A48" s="13" t="s">
        <v>192</v>
      </c>
      <c r="B48" s="112">
        <v>50120</v>
      </c>
      <c r="C48" s="112">
        <f t="shared" ref="C48:C49" si="21">D48-B48</f>
        <v>21794.820000000007</v>
      </c>
      <c r="D48" s="112">
        <v>71914.820000000007</v>
      </c>
    </row>
    <row r="49" spans="1:4" x14ac:dyDescent="0.25">
      <c r="A49" s="13" t="s">
        <v>171</v>
      </c>
      <c r="B49" s="112">
        <v>1074000</v>
      </c>
      <c r="C49" s="112">
        <f t="shared" si="21"/>
        <v>141690.12999999989</v>
      </c>
      <c r="D49" s="112">
        <v>1215690.1299999999</v>
      </c>
    </row>
    <row r="50" spans="1:4" x14ac:dyDescent="0.25">
      <c r="A50" s="120" t="s">
        <v>193</v>
      </c>
      <c r="B50" s="140">
        <f t="shared" ref="B50:D50" si="22">B51</f>
        <v>250</v>
      </c>
      <c r="C50" s="140">
        <f t="shared" si="22"/>
        <v>1658</v>
      </c>
      <c r="D50" s="140">
        <f t="shared" si="22"/>
        <v>1908</v>
      </c>
    </row>
    <row r="51" spans="1:4" x14ac:dyDescent="0.25">
      <c r="A51" s="13" t="s">
        <v>194</v>
      </c>
      <c r="B51" s="112">
        <v>250</v>
      </c>
      <c r="C51" s="112">
        <f>D51-B51</f>
        <v>1658</v>
      </c>
      <c r="D51" s="112">
        <v>1908</v>
      </c>
    </row>
    <row r="52" spans="1:4" ht="51" x14ac:dyDescent="0.25">
      <c r="A52" s="120" t="s">
        <v>195</v>
      </c>
      <c r="B52" s="140">
        <f>B53</f>
        <v>0</v>
      </c>
      <c r="C52" s="140">
        <f>C53</f>
        <v>0</v>
      </c>
      <c r="D52" s="140">
        <f>D53</f>
        <v>0</v>
      </c>
    </row>
    <row r="53" spans="1:4" ht="38.25" x14ac:dyDescent="0.25">
      <c r="A53" s="16" t="s">
        <v>196</v>
      </c>
      <c r="B53" s="140"/>
      <c r="C53" s="141"/>
      <c r="D53" s="141"/>
    </row>
    <row r="55" spans="1:4" x14ac:dyDescent="0.25">
      <c r="A55" t="s">
        <v>221</v>
      </c>
      <c r="B55" t="s">
        <v>222</v>
      </c>
      <c r="D55" t="s">
        <v>220</v>
      </c>
    </row>
    <row r="56" spans="1:4" x14ac:dyDescent="0.25">
      <c r="B56" t="s">
        <v>223</v>
      </c>
      <c r="D56" t="s">
        <v>204</v>
      </c>
    </row>
  </sheetData>
  <mergeCells count="6">
    <mergeCell ref="A3:D3"/>
    <mergeCell ref="A5:D5"/>
    <mergeCell ref="A7:D7"/>
    <mergeCell ref="A36:D36"/>
    <mergeCell ref="A1:I1"/>
    <mergeCell ref="A2:I2"/>
  </mergeCells>
  <pageMargins left="0.7" right="0.7" top="0.75" bottom="0.75" header="0.3" footer="0.3"/>
  <pageSetup paperSize="9" scale="75" orientation="landscape" verticalDpi="0" r:id="rId1"/>
  <colBreaks count="1" manualBreakCount="1">
    <brk id="5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C19" sqref="C19"/>
    </sheetView>
  </sheetViews>
  <sheetFormatPr defaultRowHeight="15" x14ac:dyDescent="0.25"/>
  <cols>
    <col min="1" max="4" width="25.28515625" customWidth="1"/>
  </cols>
  <sheetData>
    <row r="1" spans="1:4" ht="33.75" customHeight="1" x14ac:dyDescent="0.25">
      <c r="A1" s="189" t="s">
        <v>209</v>
      </c>
      <c r="B1" s="189"/>
      <c r="C1" s="189"/>
      <c r="D1" s="189"/>
    </row>
    <row r="2" spans="1:4" ht="18" customHeight="1" x14ac:dyDescent="0.25">
      <c r="A2" s="4"/>
      <c r="B2" s="4"/>
      <c r="C2" s="4"/>
      <c r="D2" s="4"/>
    </row>
    <row r="3" spans="1:4" ht="15.75" customHeight="1" x14ac:dyDescent="0.25">
      <c r="A3" s="189" t="s">
        <v>25</v>
      </c>
      <c r="B3" s="189"/>
      <c r="C3" s="189"/>
      <c r="D3" s="189"/>
    </row>
    <row r="4" spans="1:4" ht="18" x14ac:dyDescent="0.25">
      <c r="A4" s="4"/>
      <c r="B4" s="4"/>
      <c r="C4" s="5"/>
      <c r="D4" s="5"/>
    </row>
    <row r="5" spans="1:4" ht="15.75" x14ac:dyDescent="0.25">
      <c r="A5" s="189" t="s">
        <v>157</v>
      </c>
      <c r="B5" s="189"/>
      <c r="C5" s="189"/>
      <c r="D5" s="189"/>
    </row>
    <row r="6" spans="1:4" ht="18" x14ac:dyDescent="0.25">
      <c r="A6" s="4"/>
      <c r="B6" s="4"/>
      <c r="C6" s="5"/>
      <c r="D6" s="5"/>
    </row>
    <row r="7" spans="1:4" x14ac:dyDescent="0.25">
      <c r="A7" s="18" t="s">
        <v>158</v>
      </c>
      <c r="B7" s="18" t="s">
        <v>156</v>
      </c>
      <c r="C7" s="19" t="s">
        <v>205</v>
      </c>
      <c r="D7" s="19" t="s">
        <v>208</v>
      </c>
    </row>
    <row r="8" spans="1:4" x14ac:dyDescent="0.25">
      <c r="A8" s="11" t="s">
        <v>159</v>
      </c>
      <c r="B8" s="9"/>
      <c r="C8" s="9"/>
      <c r="D8" s="9"/>
    </row>
    <row r="9" spans="1:4" ht="25.5" x14ac:dyDescent="0.25">
      <c r="A9" s="11" t="s">
        <v>160</v>
      </c>
      <c r="B9" s="9"/>
      <c r="C9" s="9"/>
      <c r="D9" s="9"/>
    </row>
    <row r="10" spans="1:4" ht="25.5" x14ac:dyDescent="0.25">
      <c r="A10" s="16" t="s">
        <v>161</v>
      </c>
      <c r="B10" s="9"/>
      <c r="C10" s="9"/>
      <c r="D10" s="9"/>
    </row>
    <row r="11" spans="1:4" x14ac:dyDescent="0.25">
      <c r="A11" s="16"/>
      <c r="B11" s="9"/>
      <c r="C11" s="9"/>
      <c r="D11" s="9"/>
    </row>
    <row r="12" spans="1:4" x14ac:dyDescent="0.25">
      <c r="A12" s="11" t="s">
        <v>162</v>
      </c>
      <c r="C12" s="9"/>
      <c r="D12" s="9"/>
    </row>
    <row r="13" spans="1:4" x14ac:dyDescent="0.25">
      <c r="A13" s="23" t="s">
        <v>163</v>
      </c>
      <c r="B13" s="9"/>
      <c r="C13" s="9"/>
      <c r="D13" s="9"/>
    </row>
    <row r="14" spans="1:4" x14ac:dyDescent="0.25">
      <c r="A14" s="13" t="s">
        <v>164</v>
      </c>
      <c r="B14" s="9"/>
      <c r="C14" s="9"/>
      <c r="D14" s="10"/>
    </row>
    <row r="15" spans="1:4" x14ac:dyDescent="0.25">
      <c r="A15" s="23" t="s">
        <v>165</v>
      </c>
      <c r="B15" s="9"/>
      <c r="C15" s="9"/>
      <c r="D15" s="10"/>
    </row>
    <row r="16" spans="1:4" x14ac:dyDescent="0.25">
      <c r="A16" s="13" t="s">
        <v>166</v>
      </c>
      <c r="B16" s="9"/>
      <c r="C16" s="9"/>
      <c r="D16" s="10"/>
    </row>
    <row r="18" spans="1:4" x14ac:dyDescent="0.25">
      <c r="A18" t="s">
        <v>221</v>
      </c>
      <c r="B18" t="s">
        <v>222</v>
      </c>
      <c r="D18" t="s">
        <v>220</v>
      </c>
    </row>
    <row r="19" spans="1:4" x14ac:dyDescent="0.25">
      <c r="B19" t="s">
        <v>223</v>
      </c>
      <c r="D19" t="s">
        <v>204</v>
      </c>
    </row>
  </sheetData>
  <mergeCells count="3">
    <mergeCell ref="A1:D1"/>
    <mergeCell ref="A3:D3"/>
    <mergeCell ref="A5:D5"/>
  </mergeCells>
  <pageMargins left="0.7" right="0.7" top="0.75" bottom="0.75" header="0.3" footer="0.3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prihoda i rashoda</vt:lpstr>
      <vt:lpstr>Rashodi prema funkcijskoj kl</vt:lpstr>
      <vt:lpstr>Račun financiranja</vt:lpstr>
      <vt:lpstr>POSEBNI DIO</vt:lpstr>
      <vt:lpstr>Prihodi i rashodi po izvorima</vt:lpstr>
      <vt:lpstr>Račun financiranja po izvorima</vt:lpstr>
      <vt:lpstr>List1</vt:lpstr>
      <vt:lpstr>'Prihodi i rashodi po izvorima'!Podrucje_ispisa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 Belica Knjigovods</cp:lastModifiedBy>
  <cp:lastPrinted>2024-12-17T12:13:02Z</cp:lastPrinted>
  <dcterms:created xsi:type="dcterms:W3CDTF">2022-08-12T12:51:27Z</dcterms:created>
  <dcterms:modified xsi:type="dcterms:W3CDTF">2024-12-18T08:13:41Z</dcterms:modified>
</cp:coreProperties>
</file>