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OBVEZE!$A$1:$D$105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c r="H296" i="9"/>
  <c r="G296" i="9"/>
  <c r="F296" i="9"/>
  <c r="H295" i="9"/>
  <c r="G295" i="9"/>
  <c r="F295" i="9"/>
  <c r="E295" i="9"/>
  <c r="B295" i="9"/>
  <c r="H294" i="9"/>
  <c r="G294" i="9"/>
  <c r="F294" i="9"/>
  <c r="H293" i="9"/>
  <c r="E293" i="9" s="1"/>
  <c r="B293" i="9" s="1"/>
  <c r="G293" i="9"/>
  <c r="F293" i="9"/>
  <c r="H292" i="9"/>
  <c r="G292" i="9"/>
  <c r="F292" i="9"/>
  <c r="E292" i="9"/>
  <c r="B292" i="9"/>
  <c r="F291" i="9"/>
  <c r="F290" i="9"/>
  <c r="H289" i="9"/>
  <c r="G289" i="9"/>
  <c r="F289" i="9"/>
  <c r="E289" i="9"/>
  <c r="B289" i="9"/>
  <c r="H288" i="9"/>
  <c r="G288" i="9"/>
  <c r="F288" i="9"/>
  <c r="H287" i="9"/>
  <c r="G287" i="9"/>
  <c r="F287" i="9"/>
  <c r="H286" i="9"/>
  <c r="G286" i="9"/>
  <c r="F286" i="9"/>
  <c r="F285" i="9"/>
  <c r="H284" i="9"/>
  <c r="E284" i="9" s="1"/>
  <c r="B284" i="9" s="1"/>
  <c r="G284" i="9"/>
  <c r="F284" i="9"/>
  <c r="H283" i="9"/>
  <c r="G283" i="9"/>
  <c r="F283" i="9"/>
  <c r="E283" i="9"/>
  <c r="B283" i="9" s="1"/>
  <c r="H282" i="9"/>
  <c r="E282" i="9" s="1"/>
  <c r="B282" i="9" s="1"/>
  <c r="G282" i="9"/>
  <c r="F282" i="9"/>
  <c r="F281" i="9"/>
  <c r="F280" i="9"/>
  <c r="F279" i="9"/>
  <c r="F278" i="9"/>
  <c r="F277" i="9"/>
  <c r="F276" i="9"/>
  <c r="L275" i="9"/>
  <c r="H275" i="9"/>
  <c r="F275" i="9"/>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c r="H28" i="9"/>
  <c r="G28" i="9"/>
  <c r="F28" i="9"/>
  <c r="E28" i="9"/>
  <c r="B28" i="9"/>
  <c r="H27" i="9"/>
  <c r="G27" i="9"/>
  <c r="F27" i="9"/>
  <c r="H26" i="9"/>
  <c r="G26" i="9"/>
  <c r="F26" i="9"/>
  <c r="E26" i="9"/>
  <c r="B26" i="9"/>
  <c r="H25" i="9"/>
  <c r="G25" i="9"/>
  <c r="F25" i="9"/>
  <c r="E25" i="9"/>
  <c r="B25" i="9"/>
  <c r="H24" i="9"/>
  <c r="G24" i="9"/>
  <c r="F24" i="9"/>
  <c r="E24" i="9"/>
  <c r="B24" i="9"/>
  <c r="H23" i="9"/>
  <c r="E23" i="9" s="1"/>
  <c r="B23" i="9" s="1"/>
  <c r="G23" i="9"/>
  <c r="F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s="1"/>
  <c r="C1499" i="1" s="1"/>
  <c r="H1499" i="1" s="1"/>
  <c r="D18" i="8"/>
  <c r="D8" i="8"/>
  <c r="D6" i="8"/>
  <c r="C1481" i="1" s="1"/>
  <c r="H1481" i="1"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E245" i="5" s="1"/>
  <c r="D250" i="5"/>
  <c r="F249" i="5"/>
  <c r="F248" i="5"/>
  <c r="F247" i="5"/>
  <c r="E246" i="5"/>
  <c r="D246" i="5"/>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D177" i="5"/>
  <c r="G308" i="9" s="1"/>
  <c r="E308" i="9" s="1"/>
  <c r="B308" i="9" s="1"/>
  <c r="E176" i="5"/>
  <c r="D176" i="5"/>
  <c r="F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9" i="1"/>
  <c r="C1409" i="1"/>
  <c r="D1408"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D1229" i="1"/>
  <c r="C1229" i="1"/>
  <c r="H1229" i="1" s="1"/>
  <c r="D1228" i="1"/>
  <c r="C1228" i="1"/>
  <c r="D1227" i="1"/>
  <c r="C1227" i="1"/>
  <c r="D1226" i="1"/>
  <c r="C1226" i="1"/>
  <c r="H1226" i="1" s="1"/>
  <c r="D1225" i="1"/>
  <c r="C1225" i="1"/>
  <c r="D1224" i="1"/>
  <c r="C1224" i="1"/>
  <c r="H1224" i="1" s="1"/>
  <c r="D1223" i="1"/>
  <c r="C1223" i="1"/>
  <c r="H1223"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H642" i="1" s="1"/>
  <c r="D641" i="1"/>
  <c r="C641" i="1"/>
  <c r="H641" i="1" s="1"/>
  <c r="C638" i="1"/>
  <c r="D637" i="1"/>
  <c r="C637" i="1"/>
  <c r="D632" i="1"/>
  <c r="C632" i="1"/>
  <c r="H632" i="1" s="1"/>
  <c r="D631" i="1"/>
  <c r="C631" i="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D411" i="1"/>
  <c r="C411" i="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H1409" i="1" l="1"/>
  <c r="H1411" i="1"/>
  <c r="H1408" i="1"/>
  <c r="H1420" i="1"/>
  <c r="H1230" i="1"/>
  <c r="E237" i="5"/>
  <c r="E175" i="5" s="1"/>
  <c r="D1222" i="1"/>
  <c r="H1227" i="1"/>
  <c r="H1228" i="1"/>
  <c r="F250" i="5"/>
  <c r="I23" i="3"/>
  <c r="H1225" i="1"/>
  <c r="F246" i="5"/>
  <c r="H1264" i="1"/>
  <c r="H1241" i="1"/>
  <c r="H1240" i="1"/>
  <c r="E291" i="9"/>
  <c r="B291" i="9" s="1"/>
  <c r="E32" i="9"/>
  <c r="B32" i="9" s="1"/>
  <c r="E286" i="9"/>
  <c r="B286" i="9" s="1"/>
  <c r="E294" i="9"/>
  <c r="B294" i="9" s="1"/>
  <c r="E298" i="9"/>
  <c r="B298" i="9" s="1"/>
  <c r="F114" i="6"/>
  <c r="F115" i="6"/>
  <c r="H631" i="1"/>
  <c r="H289" i="1"/>
  <c r="H411" i="1"/>
  <c r="H412" i="1"/>
  <c r="H637" i="1"/>
  <c r="F643" i="4"/>
  <c r="H649" i="1"/>
  <c r="H647" i="1"/>
  <c r="H644" i="1"/>
  <c r="F652" i="4"/>
  <c r="H643" i="1"/>
  <c r="H645" i="1"/>
  <c r="E288" i="9"/>
  <c r="B288" i="9" s="1"/>
  <c r="D245" i="5"/>
  <c r="E296" i="9"/>
  <c r="B296" i="9" s="1"/>
  <c r="E301" i="9"/>
  <c r="B301" i="9" s="1"/>
  <c r="E303" i="9"/>
  <c r="B303" i="9" s="1"/>
  <c r="E27" i="9"/>
  <c r="B27" i="9" s="1"/>
  <c r="E33" i="9"/>
  <c r="B33" i="9" s="1"/>
  <c r="F215" i="9"/>
  <c r="B215" i="9" s="1"/>
  <c r="F217" i="9"/>
  <c r="B217" i="9" s="1"/>
  <c r="E287" i="9"/>
  <c r="B287" i="9" s="1"/>
  <c r="E300" i="9"/>
  <c r="B300" i="9" s="1"/>
  <c r="E644" i="4"/>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F152" i="4"/>
  <c r="F298" i="4"/>
  <c r="F350" i="4"/>
  <c r="F416" i="4"/>
  <c r="F417" i="4"/>
  <c r="F420" i="4"/>
  <c r="F528" i="4"/>
  <c r="F603" i="4"/>
  <c r="F6" i="5"/>
  <c r="F88" i="5"/>
  <c r="F149" i="5"/>
  <c r="F177" i="5"/>
  <c r="F190" i="5"/>
  <c r="F206" i="5"/>
  <c r="F5" i="6"/>
  <c r="D141" i="6"/>
  <c r="B316" i="9"/>
  <c r="E315" i="9"/>
  <c r="I10" i="3" s="1"/>
  <c r="D42" i="8"/>
  <c r="H19" i="9" s="1"/>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D1152" i="1" l="1"/>
  <c r="H278" i="9"/>
  <c r="D1214" i="1"/>
  <c r="E21" i="9"/>
  <c r="B21" i="9" s="1"/>
  <c r="B192" i="9"/>
  <c r="F213" i="9"/>
  <c r="B213" i="9" s="1"/>
  <c r="F245" i="5"/>
  <c r="D237" i="5"/>
  <c r="C1222" i="1"/>
  <c r="K1451" i="9"/>
  <c r="G314" i="9"/>
  <c r="E314" i="9" s="1"/>
  <c r="B314" i="9" s="1"/>
  <c r="I34" i="3"/>
  <c r="C1517" i="1"/>
  <c r="G313" i="9"/>
  <c r="E313" i="9" s="1"/>
  <c r="F141" i="6"/>
  <c r="H28" i="3"/>
  <c r="C1435" i="1"/>
  <c r="G318" i="9"/>
  <c r="E318" i="9" s="1"/>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222" i="1" l="1"/>
  <c r="G1222" i="1"/>
  <c r="F237" i="5"/>
  <c r="H23" i="3"/>
  <c r="C1214" i="1"/>
  <c r="D175" i="5"/>
  <c r="H407" i="1"/>
  <c r="G407" i="1"/>
  <c r="F414" i="4"/>
  <c r="C409" i="1"/>
  <c r="D641" i="4"/>
  <c r="F639" i="4"/>
  <c r="C633" i="1"/>
  <c r="H286" i="1"/>
  <c r="G286" i="1"/>
  <c r="E641" i="4"/>
  <c r="D633" i="1"/>
  <c r="H408" i="1"/>
  <c r="G408" i="1"/>
  <c r="F415" i="4"/>
  <c r="C410" i="1"/>
  <c r="D642" i="4"/>
  <c r="F640" i="4"/>
  <c r="C634" i="1"/>
  <c r="H287" i="1"/>
  <c r="G287" i="1"/>
  <c r="E642" i="4"/>
  <c r="D634" i="1"/>
  <c r="B318" i="9"/>
  <c r="E317" i="9"/>
  <c r="H1435" i="1"/>
  <c r="G1435" i="1"/>
  <c r="H9" i="3"/>
  <c r="B313" i="9"/>
  <c r="E312" i="9"/>
  <c r="H1517" i="1"/>
  <c r="G1517" i="1"/>
  <c r="H11" i="3"/>
  <c r="G285" i="9" l="1"/>
  <c r="E285" i="9" s="1"/>
  <c r="B285" i="9" s="1"/>
  <c r="G278" i="9"/>
  <c r="E278" i="9" s="1"/>
  <c r="F175" i="5"/>
  <c r="C1152" i="1"/>
  <c r="H1214" i="1"/>
  <c r="G1214" i="1"/>
  <c r="N3" i="9"/>
  <c r="I11" i="3"/>
  <c r="K3" i="9"/>
  <c r="I9" i="3"/>
  <c r="E646" i="4"/>
  <c r="D636" i="1"/>
  <c r="H634" i="1"/>
  <c r="G634" i="1"/>
  <c r="D646" i="4"/>
  <c r="F642" i="4"/>
  <c r="C636" i="1"/>
  <c r="H410" i="1"/>
  <c r="G410" i="1"/>
  <c r="E645" i="4"/>
  <c r="G276" i="9" s="1"/>
  <c r="E276" i="9" s="1"/>
  <c r="B276" i="9" s="1"/>
  <c r="D635" i="1"/>
  <c r="H633" i="1"/>
  <c r="G633" i="1"/>
  <c r="D645" i="4"/>
  <c r="F641" i="4"/>
  <c r="C635" i="1"/>
  <c r="H409" i="1"/>
  <c r="G409" i="1"/>
  <c r="H8" i="3" l="1"/>
  <c r="H1152" i="1"/>
  <c r="G1152" i="1"/>
  <c r="E277" i="9"/>
  <c r="B278" i="9"/>
  <c r="H635" i="1"/>
  <c r="G635" i="1"/>
  <c r="F645" i="4"/>
  <c r="H18" i="3"/>
  <c r="C639" i="1"/>
  <c r="I18" i="3"/>
  <c r="D639" i="1"/>
  <c r="H636" i="1"/>
  <c r="G636" i="1"/>
  <c r="F646" i="4"/>
  <c r="H19" i="3"/>
  <c r="C640" i="1"/>
  <c r="I19" i="3"/>
  <c r="D640" i="1"/>
  <c r="H7" i="3" l="1"/>
  <c r="M3" i="9"/>
  <c r="I8" i="3"/>
  <c r="J3" i="9"/>
  <c r="H640" i="1"/>
  <c r="G640" i="1"/>
  <c r="H639" i="1"/>
  <c r="G639" i="1"/>
  <c r="H274" i="9" l="1"/>
  <c r="G274" i="9"/>
  <c r="M272" i="9"/>
  <c r="L272" i="9"/>
  <c r="H18" i="9"/>
  <c r="G18" i="9"/>
  <c r="J17" i="9"/>
  <c r="I17" i="9"/>
  <c r="H17" i="9"/>
  <c r="G17" i="9"/>
  <c r="M16"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F16" i="9" s="1"/>
  <c r="E18" i="9" l="1"/>
  <c r="B18" i="9" s="1"/>
  <c r="F272" i="9"/>
  <c r="B272" i="9" s="1"/>
  <c r="E274" i="9"/>
  <c r="E17" i="9"/>
  <c r="B17" i="9" s="1"/>
  <c r="E16" i="9"/>
  <c r="B16" i="9" s="1"/>
  <c r="F15" i="9"/>
  <c r="F14" i="9" s="1"/>
  <c r="E15" i="9"/>
  <c r="E13" i="9"/>
  <c r="B13" i="9" s="1"/>
  <c r="E12" i="9"/>
  <c r="B12" i="9" s="1"/>
  <c r="E11" i="9"/>
  <c r="B11" i="9" s="1"/>
  <c r="E10" i="9"/>
  <c r="B10" i="9" s="1"/>
  <c r="E9" i="9"/>
  <c r="B9" i="9" s="1"/>
  <c r="E8" i="9"/>
  <c r="B8" i="9" s="1"/>
  <c r="E7" i="9"/>
  <c r="B7" i="9" s="1"/>
  <c r="E6" i="9"/>
  <c r="B6" i="9" s="1"/>
  <c r="E5" i="9"/>
  <c r="F20" i="9"/>
  <c r="B274" i="9"/>
  <c r="E20" i="9"/>
  <c r="I7" i="3" s="1"/>
  <c r="B5" i="9" l="1"/>
  <c r="E4"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<sst xmlns="http://schemas.openxmlformats.org/spreadsheetml/2006/main" count="4374" uniqueCount="3426">
  <si>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</si>
  <si>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</si>
  <si>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</si>
  <si>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</si>
  <si>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</si>
  <si>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</si>
  <si>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</si>
  <si>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</si>
  <si>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</si>
  <si>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</si>
  <si>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</si>
  <si>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</si>
  <si>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</si>
  <si>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</si>
  <si>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</si>
  <si>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</si>
  <si>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</si>
  <si>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</si>
  <si>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</si>
  <si>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</si>
  <si>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</si>
  <si>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</si>
  <si>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</si>
  <si>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</si>
  <si>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</si>
  <si>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</si>
  <si>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</si>
  <si>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</si>
  <si>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</si>
  <si>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</si>
  <si>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</si>
  <si>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BELICA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</si>
  <si>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</si>
  <si>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</si>
  <si>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</si>
  <si>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</si>
  <si>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</si>
  <si>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</si>
  <si>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</si>
  <si>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</si>
  <si>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</si>
  <si>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</si>
  <si>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</si>
  <si>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</si>
  <si>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</si>
  <si>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</si>
  <si>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</si>
  <si>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</si>
  <si>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</si>
  <si>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9110 - OSNOVNA ŠKOLA BELICA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</si>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</sst>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1137564.2400000002</v>
      </c>
      <c r="D2" s="6">
        <f>'PR-RAS'!E6</f>
        <v>1423724.5100000002</v>
      </c>
      <c r="E2" s="6">
        <v>0</v>
      </c>
      <c r="F2" s="6">
        <v>0</v>
      </c>
      <c r="G2" s="7">
        <f t="shared" ref="G2:G264" si="0">(B2/1000)*(C2*1+D2*2)</f>
        <v>3985.0132600000006</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1029373.7200000001</v>
      </c>
      <c r="D46" s="1">
        <f>'PR-RAS'!E50</f>
        <v>1285024.49</v>
      </c>
      <c r="E46" s="1">
        <v>0</v>
      </c>
      <c r="F46" s="1">
        <v>0</v>
      </c>
      <c r="G46" s="2">
        <f t="shared" si="0"/>
        <v>161974.0215</v>
      </c>
      <c r="H46" s="2">
        <f t="shared" si="1"/>
        <v>0.76999999990221113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4800</v>
      </c>
      <c r="D50" s="1">
        <f>'PR-RAS'!E54</f>
        <v>2400</v>
      </c>
      <c r="E50" s="1">
        <v>0</v>
      </c>
      <c r="F50" s="1">
        <v>0</v>
      </c>
      <c r="G50" s="2">
        <f t="shared" si="0"/>
        <v>470.40000000000003</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4770.24</v>
      </c>
      <c r="D53" s="1">
        <f>'PR-RAS'!E57</f>
        <v>2329.5</v>
      </c>
      <c r="E53" s="1">
        <v>0</v>
      </c>
      <c r="F53" s="1">
        <v>0</v>
      </c>
      <c r="G53" s="2">
        <f t="shared" si="0"/>
        <v>490.32047999999998</v>
      </c>
      <c r="H53" s="2">
        <f t="shared" si="1"/>
        <v>0.73999999999978172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29.76</v>
      </c>
      <c r="D54" s="1">
        <f>'PR-RAS'!E58</f>
        <v>70.5</v>
      </c>
      <c r="E54" s="1">
        <v>0</v>
      </c>
      <c r="F54" s="1">
        <v>0</v>
      </c>
      <c r="G54" s="2">
        <f t="shared" si="0"/>
        <v>9.050279999999999</v>
      </c>
      <c r="H54" s="2">
        <f t="shared" si="1"/>
        <v>0.73999999999999844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974116.91</v>
      </c>
      <c r="D64" s="1">
        <f>'PR-RAS'!E68</f>
        <v>1212412.19</v>
      </c>
      <c r="E64" s="1">
        <v>0</v>
      </c>
      <c r="F64" s="1">
        <v>0</v>
      </c>
      <c r="G64" s="2">
        <f t="shared" si="0"/>
        <v>214133.30127</v>
      </c>
      <c r="H64" s="2">
        <f t="shared" si="1"/>
        <v>0.27999999991152436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958502.38</v>
      </c>
      <c r="D65" s="1">
        <f>'PR-RAS'!E69</f>
        <v>1205570.78</v>
      </c>
      <c r="E65" s="1">
        <v>0</v>
      </c>
      <c r="F65" s="1">
        <v>0</v>
      </c>
      <c r="G65" s="2">
        <f t="shared" si="0"/>
        <v>215657.21216</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15614.53</v>
      </c>
      <c r="D66" s="1">
        <f>'PR-RAS'!E70</f>
        <v>6841.41</v>
      </c>
      <c r="E66" s="1">
        <v>0</v>
      </c>
      <c r="F66" s="1">
        <v>0</v>
      </c>
      <c r="G66" s="2">
        <f t="shared" si="0"/>
        <v>1904.3277499999999</v>
      </c>
      <c r="H66" s="2">
        <f t="shared" si="1"/>
        <v>0.87999999999919964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50456.810000000005</v>
      </c>
      <c r="D70" s="1">
        <f>'PR-RAS'!E74</f>
        <v>70212.3</v>
      </c>
      <c r="E70" s="1">
        <v>0</v>
      </c>
      <c r="F70" s="1">
        <v>0</v>
      </c>
      <c r="G70" s="2">
        <f t="shared" si="0"/>
        <v>13170.817290000001</v>
      </c>
      <c r="H70" s="2">
        <f t="shared" si="1"/>
        <v>0.48999999999796273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46274.26</v>
      </c>
      <c r="D71" s="1">
        <f>'PR-RAS'!E75</f>
        <v>70212.3</v>
      </c>
      <c r="E71" s="1">
        <v>0</v>
      </c>
      <c r="F71" s="1">
        <v>0</v>
      </c>
      <c r="G71" s="2">
        <f t="shared" si="0"/>
        <v>13068.920200000002</v>
      </c>
      <c r="H71" s="2">
        <f t="shared" si="1"/>
        <v>0.56000000000494765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4182.55</v>
      </c>
      <c r="D72" s="1">
        <f>'PR-RAS'!E76</f>
        <v>0</v>
      </c>
      <c r="E72" s="1">
        <v>0</v>
      </c>
      <c r="F72" s="1">
        <v>0</v>
      </c>
      <c r="G72" s="2">
        <f t="shared" si="0"/>
        <v>296.96105</v>
      </c>
      <c r="H72" s="2">
        <f t="shared" si="1"/>
        <v>0.4499999999998181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14.88</v>
      </c>
      <c r="D78" s="1">
        <f>'PR-RAS'!E82</f>
        <v>17.03</v>
      </c>
      <c r="E78" s="1">
        <v>0</v>
      </c>
      <c r="F78" s="1">
        <v>0</v>
      </c>
      <c r="G78" s="2">
        <f t="shared" si="0"/>
        <v>3.7683800000000005</v>
      </c>
      <c r="H78" s="2">
        <f t="shared" si="1"/>
        <v>0.15000000000000036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14.88</v>
      </c>
      <c r="D79" s="1">
        <f>'PR-RAS'!E83</f>
        <v>17.03</v>
      </c>
      <c r="E79" s="1">
        <v>0</v>
      </c>
      <c r="F79" s="1">
        <v>0</v>
      </c>
      <c r="G79" s="2">
        <f t="shared" si="0"/>
        <v>3.8173200000000005</v>
      </c>
      <c r="H79" s="2">
        <f t="shared" si="1"/>
        <v>0.15000000000000036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14.88</v>
      </c>
      <c r="D81" s="1">
        <f>'PR-RAS'!E85</f>
        <v>17.03</v>
      </c>
      <c r="E81" s="1">
        <v>0</v>
      </c>
      <c r="F81" s="1">
        <v>0</v>
      </c>
      <c r="G81" s="2">
        <f t="shared" si="0"/>
        <v>3.9152000000000005</v>
      </c>
      <c r="H81" s="2">
        <f t="shared" si="1"/>
        <v>0.15000000000000036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35240.01</v>
      </c>
      <c r="D102" s="1">
        <f>'PR-RAS'!E106</f>
        <v>39443.040000000001</v>
      </c>
      <c r="E102" s="1">
        <v>0</v>
      </c>
      <c r="F102" s="1">
        <v>0</v>
      </c>
      <c r="G102" s="2">
        <f t="shared" si="0"/>
        <v>11526.73509</v>
      </c>
      <c r="H102" s="2">
        <f t="shared" si="1"/>
        <v>5.0000000002910383E-2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35240.01</v>
      </c>
      <c r="D108" s="1">
        <f>'PR-RAS'!E112</f>
        <v>39443.040000000001</v>
      </c>
      <c r="E108" s="1">
        <v>0</v>
      </c>
      <c r="F108" s="1">
        <v>0</v>
      </c>
      <c r="G108" s="2">
        <f t="shared" si="0"/>
        <v>12211.491629999999</v>
      </c>
      <c r="H108" s="2">
        <f t="shared" si="1"/>
        <v>5.0000000002910383E-2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35240.01</v>
      </c>
      <c r="D113" s="1">
        <f>'PR-RAS'!E117</f>
        <v>39443.040000000001</v>
      </c>
      <c r="E113" s="1">
        <v>0</v>
      </c>
      <c r="F113" s="1">
        <v>0</v>
      </c>
      <c r="G113" s="2">
        <f t="shared" si="0"/>
        <v>12782.122079999999</v>
      </c>
      <c r="H113" s="2">
        <f t="shared" si="1"/>
        <v>5.0000000002910383E-2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7133.5199999999995</v>
      </c>
      <c r="D120" s="1">
        <f>'PR-RAS'!E124</f>
        <v>6607.6</v>
      </c>
      <c r="E120" s="1">
        <v>0</v>
      </c>
      <c r="F120" s="1">
        <v>0</v>
      </c>
      <c r="G120" s="2">
        <f t="shared" si="0"/>
        <v>2421.4976799999999</v>
      </c>
      <c r="H120" s="2">
        <f t="shared" si="1"/>
        <v>0.88000000000010914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5545.2699999999995</v>
      </c>
      <c r="D121" s="1">
        <f>'PR-RAS'!E125</f>
        <v>5098.8</v>
      </c>
      <c r="E121" s="1">
        <v>0</v>
      </c>
      <c r="F121" s="1">
        <v>0</v>
      </c>
      <c r="G121" s="2">
        <f t="shared" si="0"/>
        <v>1889.1443999999999</v>
      </c>
      <c r="H121" s="2">
        <f t="shared" si="1"/>
        <v>0.46999999999934516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40.200000000000003</v>
      </c>
      <c r="D122" s="1">
        <f>'PR-RAS'!E126</f>
        <v>158.80000000000001</v>
      </c>
      <c r="E122" s="1">
        <v>0</v>
      </c>
      <c r="F122" s="1">
        <v>0</v>
      </c>
      <c r="G122" s="2">
        <f t="shared" si="0"/>
        <v>43.293799999999997</v>
      </c>
      <c r="H122" s="2">
        <f t="shared" si="1"/>
        <v>0.39999999999999147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5505.07</v>
      </c>
      <c r="D123" s="1">
        <f>'PR-RAS'!E127</f>
        <v>4940</v>
      </c>
      <c r="E123" s="1">
        <v>0</v>
      </c>
      <c r="F123" s="1">
        <v>0</v>
      </c>
      <c r="G123" s="2">
        <f t="shared" si="0"/>
        <v>1876.9785399999998</v>
      </c>
      <c r="H123" s="2">
        <f t="shared" si="1"/>
        <v>6.9999999999708962E-2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1588.25</v>
      </c>
      <c r="D124" s="1">
        <f>'PR-RAS'!E128</f>
        <v>1508.8</v>
      </c>
      <c r="E124" s="1">
        <v>0</v>
      </c>
      <c r="F124" s="1">
        <v>0</v>
      </c>
      <c r="G124" s="2">
        <f t="shared" si="0"/>
        <v>566.51954999999998</v>
      </c>
      <c r="H124" s="2">
        <f t="shared" si="1"/>
        <v>0.45000000000004547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1588.25</v>
      </c>
      <c r="D125" s="1">
        <f>'PR-RAS'!E129</f>
        <v>710.81</v>
      </c>
      <c r="E125" s="1">
        <v>0</v>
      </c>
      <c r="F125" s="1">
        <v>0</v>
      </c>
      <c r="G125" s="2">
        <f t="shared" si="0"/>
        <v>373.22388000000001</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797.99</v>
      </c>
      <c r="E126" s="1">
        <v>0</v>
      </c>
      <c r="F126" s="1">
        <v>0</v>
      </c>
      <c r="G126" s="2">
        <f t="shared" si="0"/>
        <v>199.4975</v>
      </c>
      <c r="H126" s="2">
        <f t="shared" si="1"/>
        <v>9.9999999999909051E-3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65802.11</v>
      </c>
      <c r="D129" s="1">
        <f>'PR-RAS'!E133</f>
        <v>92632.35</v>
      </c>
      <c r="E129" s="1">
        <v>0</v>
      </c>
      <c r="F129" s="1">
        <v>0</v>
      </c>
      <c r="G129" s="2">
        <f t="shared" si="0"/>
        <v>32136.55168</v>
      </c>
      <c r="H129" s="2">
        <f t="shared" si="1"/>
        <v>0.46000000000640284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65802.11</v>
      </c>
      <c r="D130" s="1">
        <f>'PR-RAS'!E134</f>
        <v>92632.35</v>
      </c>
      <c r="E130" s="1">
        <v>0</v>
      </c>
      <c r="F130" s="1">
        <v>0</v>
      </c>
      <c r="G130" s="2">
        <f t="shared" si="0"/>
        <v>32387.618490000001</v>
      </c>
      <c r="H130" s="2">
        <f t="shared" si="1"/>
        <v>0.46000000000640284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65802.11</v>
      </c>
      <c r="D131" s="1">
        <f>'PR-RAS'!E135</f>
        <v>77171.850000000006</v>
      </c>
      <c r="E131" s="1">
        <v>0</v>
      </c>
      <c r="F131" s="1">
        <v>0</v>
      </c>
      <c r="G131" s="2">
        <f t="shared" si="0"/>
        <v>28618.955300000001</v>
      </c>
      <c r="H131" s="2">
        <f t="shared" si="1"/>
        <v>0.25999999999476131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15460.5</v>
      </c>
      <c r="E132" s="1">
        <v>0</v>
      </c>
      <c r="F132" s="1">
        <v>0</v>
      </c>
      <c r="G132" s="2">
        <f t="shared" si="0"/>
        <v>4050.6510000000003</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1124703.6600000001</v>
      </c>
      <c r="D147" s="1">
        <f>'PR-RAS'!E151</f>
        <v>1406039.7000000002</v>
      </c>
      <c r="E147" s="1">
        <v>0</v>
      </c>
      <c r="F147" s="1">
        <v>0</v>
      </c>
      <c r="G147" s="2">
        <f t="shared" si="0"/>
        <v>574770.32676000008</v>
      </c>
      <c r="H147" s="2">
        <f t="shared" si="1"/>
        <v>0.63999999966472387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892880.17</v>
      </c>
      <c r="D148" s="1">
        <f>'PR-RAS'!E152</f>
        <v>1148982.79</v>
      </c>
      <c r="E148" s="1">
        <v>0</v>
      </c>
      <c r="F148" s="1">
        <v>0</v>
      </c>
      <c r="G148" s="2">
        <f t="shared" si="0"/>
        <v>469054.32524999999</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734568.78</v>
      </c>
      <c r="D149" s="1">
        <f>'PR-RAS'!E153</f>
        <v>953747.46</v>
      </c>
      <c r="E149" s="1">
        <v>0</v>
      </c>
      <c r="F149" s="1">
        <v>0</v>
      </c>
      <c r="G149" s="2">
        <f t="shared" si="0"/>
        <v>391025.4276</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716105.12</v>
      </c>
      <c r="D150" s="1">
        <f>'PR-RAS'!E154</f>
        <v>923399</v>
      </c>
      <c r="E150" s="1">
        <v>0</v>
      </c>
      <c r="F150" s="1">
        <v>0</v>
      </c>
      <c r="G150" s="2">
        <f t="shared" si="0"/>
        <v>381872.56488000002</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15106.99</v>
      </c>
      <c r="D152" s="1">
        <f>'PR-RAS'!E156</f>
        <v>25109</v>
      </c>
      <c r="E152" s="1">
        <v>0</v>
      </c>
      <c r="F152" s="1">
        <v>0</v>
      </c>
      <c r="G152" s="2">
        <f t="shared" si="0"/>
        <v>9864.0734899999989</v>
      </c>
      <c r="H152" s="2">
        <f t="shared" si="1"/>
        <v>1.0000000000218279E-2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3356.67</v>
      </c>
      <c r="D153" s="1">
        <f>'PR-RAS'!E157</f>
        <v>5239.46</v>
      </c>
      <c r="E153" s="1">
        <v>0</v>
      </c>
      <c r="F153" s="1">
        <v>0</v>
      </c>
      <c r="G153" s="2">
        <f t="shared" si="0"/>
        <v>2103.0096800000001</v>
      </c>
      <c r="H153" s="2">
        <f t="shared" si="1"/>
        <v>0.78999999999996362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39365.480000000003</v>
      </c>
      <c r="D154" s="1">
        <f>'PR-RAS'!E158</f>
        <v>39946.050000000003</v>
      </c>
      <c r="E154" s="1">
        <v>0</v>
      </c>
      <c r="F154" s="1">
        <v>0</v>
      </c>
      <c r="G154" s="2">
        <f t="shared" si="0"/>
        <v>18246.409740000003</v>
      </c>
      <c r="H154" s="2">
        <f t="shared" si="1"/>
        <v>0.5300000000061118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118945.91</v>
      </c>
      <c r="D155" s="1">
        <f>'PR-RAS'!E159</f>
        <v>155289.28</v>
      </c>
      <c r="E155" s="1">
        <v>0</v>
      </c>
      <c r="F155" s="1">
        <v>0</v>
      </c>
      <c r="G155" s="2">
        <f t="shared" si="0"/>
        <v>66146.768379999994</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118945.91</v>
      </c>
      <c r="D157" s="1">
        <f>'PR-RAS'!E161</f>
        <v>155289.28</v>
      </c>
      <c r="E157" s="1">
        <v>0</v>
      </c>
      <c r="F157" s="1">
        <v>0</v>
      </c>
      <c r="G157" s="2">
        <f t="shared" si="0"/>
        <v>67005.817320000002</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216510.79</v>
      </c>
      <c r="D159" s="1">
        <f>'PR-RAS'!E163</f>
        <v>239971.05000000002</v>
      </c>
      <c r="E159" s="1">
        <v>0</v>
      </c>
      <c r="F159" s="1">
        <v>0</v>
      </c>
      <c r="G159" s="2">
        <f t="shared" si="0"/>
        <v>110039.55662</v>
      </c>
      <c r="H159" s="2">
        <f t="shared" si="1"/>
        <v>0.26000000000931323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49719.979999999989</v>
      </c>
      <c r="D160" s="1">
        <f>'PR-RAS'!E164</f>
        <v>56770.319999999992</v>
      </c>
      <c r="E160" s="1">
        <v>0</v>
      </c>
      <c r="F160" s="1">
        <v>0</v>
      </c>
      <c r="G160" s="2">
        <f t="shared" si="0"/>
        <v>25958.438579999995</v>
      </c>
      <c r="H160" s="2">
        <f t="shared" si="1"/>
        <v>0.3400000000037835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4370.16</v>
      </c>
      <c r="D161" s="1">
        <f>'PR-RAS'!E165</f>
        <v>3704.45</v>
      </c>
      <c r="E161" s="1">
        <v>0</v>
      </c>
      <c r="F161" s="1">
        <v>0</v>
      </c>
      <c r="G161" s="2">
        <f t="shared" si="0"/>
        <v>1884.6496</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33456.49</v>
      </c>
      <c r="D162" s="1">
        <f>'PR-RAS'!E166</f>
        <v>32970.74</v>
      </c>
      <c r="E162" s="1">
        <v>0</v>
      </c>
      <c r="F162" s="1">
        <v>0</v>
      </c>
      <c r="G162" s="2">
        <f t="shared" si="0"/>
        <v>16003.073170000001</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11646.13</v>
      </c>
      <c r="D163" s="1">
        <f>'PR-RAS'!E167</f>
        <v>19733.63</v>
      </c>
      <c r="E163" s="1">
        <v>0</v>
      </c>
      <c r="F163" s="1">
        <v>0</v>
      </c>
      <c r="G163" s="2">
        <f t="shared" si="0"/>
        <v>8280.3691799999997</v>
      </c>
      <c r="H163" s="2">
        <f t="shared" si="1"/>
        <v>0.49999999999818101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247.2</v>
      </c>
      <c r="D164" s="1">
        <f>'PR-RAS'!E168</f>
        <v>361.5</v>
      </c>
      <c r="E164" s="1">
        <v>0</v>
      </c>
      <c r="F164" s="1">
        <v>0</v>
      </c>
      <c r="G164" s="2">
        <f t="shared" si="0"/>
        <v>158.14260000000002</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110888.73000000001</v>
      </c>
      <c r="D165" s="1">
        <f>'PR-RAS'!E169</f>
        <v>133677.11000000002</v>
      </c>
      <c r="E165" s="1">
        <v>0</v>
      </c>
      <c r="F165" s="1">
        <v>0</v>
      </c>
      <c r="G165" s="2">
        <f t="shared" si="0"/>
        <v>62031.843800000017</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12209.5</v>
      </c>
      <c r="D166" s="1">
        <f>'PR-RAS'!E170</f>
        <v>16981.86</v>
      </c>
      <c r="E166" s="1">
        <v>0</v>
      </c>
      <c r="F166" s="1">
        <v>0</v>
      </c>
      <c r="G166" s="2">
        <f t="shared" si="0"/>
        <v>7618.5813000000007</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66862.95</v>
      </c>
      <c r="D167" s="1">
        <f>'PR-RAS'!E171</f>
        <v>76159.55</v>
      </c>
      <c r="E167" s="1">
        <v>0</v>
      </c>
      <c r="F167" s="1">
        <v>0</v>
      </c>
      <c r="G167" s="2">
        <f t="shared" si="0"/>
        <v>36384.220300000001</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27718.15</v>
      </c>
      <c r="D168" s="1">
        <f>'PR-RAS'!E172</f>
        <v>37984.300000000003</v>
      </c>
      <c r="E168" s="1">
        <v>0</v>
      </c>
      <c r="F168" s="1">
        <v>0</v>
      </c>
      <c r="G168" s="2">
        <f t="shared" si="0"/>
        <v>17315.687250000003</v>
      </c>
      <c r="H168" s="2">
        <f t="shared" si="1"/>
        <v>0.45000000000436557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2084.54</v>
      </c>
      <c r="D169" s="1">
        <f>'PR-RAS'!E173</f>
        <v>1623.15</v>
      </c>
      <c r="E169" s="1">
        <v>0</v>
      </c>
      <c r="F169" s="1">
        <v>0</v>
      </c>
      <c r="G169" s="2">
        <f t="shared" si="0"/>
        <v>895.58112000000006</v>
      </c>
      <c r="H169" s="2">
        <f t="shared" si="1"/>
        <v>0.61000000000012733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1707.74</v>
      </c>
      <c r="D170" s="1">
        <f>'PR-RAS'!E174</f>
        <v>374.57</v>
      </c>
      <c r="E170" s="1">
        <v>0</v>
      </c>
      <c r="F170" s="1">
        <v>0</v>
      </c>
      <c r="G170" s="2">
        <f t="shared" si="0"/>
        <v>415.21272000000005</v>
      </c>
      <c r="H170" s="2">
        <f t="shared" si="1"/>
        <v>0.68999999999999773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305.85000000000002</v>
      </c>
      <c r="D172" s="1">
        <f>'PR-RAS'!E176</f>
        <v>553.67999999999995</v>
      </c>
      <c r="E172" s="1">
        <v>0</v>
      </c>
      <c r="F172" s="1">
        <v>0</v>
      </c>
      <c r="G172" s="2">
        <f t="shared" si="0"/>
        <v>241.65891000000002</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49143.570000000007</v>
      </c>
      <c r="D173" s="1">
        <f>'PR-RAS'!E177</f>
        <v>29458.480000000003</v>
      </c>
      <c r="E173" s="1">
        <v>0</v>
      </c>
      <c r="F173" s="1">
        <v>0</v>
      </c>
      <c r="G173" s="2">
        <f t="shared" si="0"/>
        <v>18586.41116</v>
      </c>
      <c r="H173" s="2">
        <f t="shared" si="1"/>
        <v>0.9099999999962165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1147.29</v>
      </c>
      <c r="D174" s="1">
        <f>'PR-RAS'!E178</f>
        <v>2810.59</v>
      </c>
      <c r="E174" s="1">
        <v>0</v>
      </c>
      <c r="F174" s="1">
        <v>0</v>
      </c>
      <c r="G174" s="2">
        <f t="shared" si="0"/>
        <v>1170.9453100000001</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27858.49</v>
      </c>
      <c r="D175" s="1">
        <f>'PR-RAS'!E179</f>
        <v>9499.67</v>
      </c>
      <c r="E175" s="1">
        <v>0</v>
      </c>
      <c r="F175" s="1">
        <v>0</v>
      </c>
      <c r="G175" s="2">
        <f t="shared" si="0"/>
        <v>8153.26242</v>
      </c>
      <c r="H175" s="2">
        <f t="shared" si="1"/>
        <v>0.82000000000152795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1450</v>
      </c>
      <c r="E176" s="1">
        <v>0</v>
      </c>
      <c r="F176" s="1">
        <v>0</v>
      </c>
      <c r="G176" s="2">
        <f t="shared" si="0"/>
        <v>529.80200000000002</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6072.83</v>
      </c>
      <c r="D177" s="1">
        <f>'PR-RAS'!E181</f>
        <v>6130.63</v>
      </c>
      <c r="E177" s="1">
        <v>0</v>
      </c>
      <c r="F177" s="1">
        <v>0</v>
      </c>
      <c r="G177" s="2">
        <f t="shared" si="0"/>
        <v>3226.7998399999997</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1647.78</v>
      </c>
      <c r="D178" s="1">
        <f>'PR-RAS'!E182</f>
        <v>1868.15</v>
      </c>
      <c r="E178" s="1">
        <v>0</v>
      </c>
      <c r="F178" s="1">
        <v>0</v>
      </c>
      <c r="G178" s="2">
        <f t="shared" si="0"/>
        <v>952.98215999999991</v>
      </c>
      <c r="H178" s="2">
        <f t="shared" si="1"/>
        <v>0.37000000000011823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2906.94</v>
      </c>
      <c r="D179" s="1">
        <f>'PR-RAS'!E183</f>
        <v>1086.4100000000001</v>
      </c>
      <c r="E179" s="1">
        <v>0</v>
      </c>
      <c r="F179" s="1">
        <v>0</v>
      </c>
      <c r="G179" s="2">
        <f t="shared" si="0"/>
        <v>904.19727999999998</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1418.65</v>
      </c>
      <c r="D180" s="1">
        <f>'PR-RAS'!E184</f>
        <v>671.88</v>
      </c>
      <c r="E180" s="1">
        <v>0</v>
      </c>
      <c r="F180" s="1">
        <v>0</v>
      </c>
      <c r="G180" s="2">
        <f t="shared" si="0"/>
        <v>494.47138999999993</v>
      </c>
      <c r="H180" s="2">
        <f t="shared" si="1"/>
        <v>0.4699999999999136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1940.01</v>
      </c>
      <c r="D181" s="1">
        <f>'PR-RAS'!E185</f>
        <v>2284.0100000000002</v>
      </c>
      <c r="E181" s="1">
        <v>0</v>
      </c>
      <c r="F181" s="1">
        <v>0</v>
      </c>
      <c r="G181" s="2">
        <f t="shared" si="0"/>
        <v>1171.4454000000001</v>
      </c>
      <c r="H181" s="2">
        <f t="shared" si="1"/>
        <v>2.0000000000209184E-2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6024.14</v>
      </c>
      <c r="D182" s="1">
        <f>'PR-RAS'!E186</f>
        <v>3657.14</v>
      </c>
      <c r="E182" s="1">
        <v>0</v>
      </c>
      <c r="F182" s="1">
        <v>0</v>
      </c>
      <c r="G182" s="2">
        <f t="shared" si="0"/>
        <v>2414.2540199999999</v>
      </c>
      <c r="H182" s="2">
        <f t="shared" si="1"/>
        <v>0.28000000000020009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2419.48</v>
      </c>
      <c r="D183" s="1">
        <f>'PR-RAS'!E187</f>
        <v>12833.48</v>
      </c>
      <c r="E183" s="1">
        <v>0</v>
      </c>
      <c r="F183" s="1">
        <v>0</v>
      </c>
      <c r="G183" s="2">
        <f t="shared" si="0"/>
        <v>5111.7320799999998</v>
      </c>
      <c r="H183" s="2">
        <f t="shared" si="1"/>
        <v>0.95999999999958163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4339.0300000000007</v>
      </c>
      <c r="D184" s="1">
        <f>'PR-RAS'!E188</f>
        <v>7231.66</v>
      </c>
      <c r="E184" s="1">
        <v>0</v>
      </c>
      <c r="F184" s="1">
        <v>0</v>
      </c>
      <c r="G184" s="2">
        <f t="shared" si="0"/>
        <v>3440.8300499999996</v>
      </c>
      <c r="H184" s="2">
        <f t="shared" si="1"/>
        <v>0.37000000000080036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202.69</v>
      </c>
      <c r="D186" s="1">
        <f>'PR-RAS'!E190</f>
        <v>0</v>
      </c>
      <c r="E186" s="1">
        <v>0</v>
      </c>
      <c r="F186" s="1">
        <v>0</v>
      </c>
      <c r="G186" s="2">
        <f t="shared" si="0"/>
        <v>37.49765</v>
      </c>
      <c r="H186" s="2">
        <f t="shared" si="1"/>
        <v>0.31000000000000227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145.6</v>
      </c>
      <c r="D187" s="1">
        <f>'PR-RAS'!E191</f>
        <v>30.06</v>
      </c>
      <c r="E187" s="1">
        <v>0</v>
      </c>
      <c r="F187" s="1">
        <v>0</v>
      </c>
      <c r="G187" s="2">
        <f t="shared" si="0"/>
        <v>38.263919999999999</v>
      </c>
      <c r="H187" s="2">
        <f t="shared" si="1"/>
        <v>0.46000000000000441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2488.86</v>
      </c>
      <c r="D189" s="1">
        <f>'PR-RAS'!E193</f>
        <v>3899.24</v>
      </c>
      <c r="E189" s="1">
        <v>0</v>
      </c>
      <c r="F189" s="1">
        <v>0</v>
      </c>
      <c r="G189" s="2">
        <f t="shared" si="0"/>
        <v>1934.01992</v>
      </c>
      <c r="H189" s="2">
        <f t="shared" si="1"/>
        <v>0.37999999999965439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1325.52</v>
      </c>
      <c r="D191" s="1">
        <f>'PR-RAS'!E195</f>
        <v>3114.27</v>
      </c>
      <c r="E191" s="1">
        <v>0</v>
      </c>
      <c r="F191" s="1">
        <v>0</v>
      </c>
      <c r="G191" s="2">
        <f t="shared" si="0"/>
        <v>1435.2713999999999</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1083.7800000000002</v>
      </c>
      <c r="D192" s="1">
        <f>'PR-RAS'!E196</f>
        <v>1162.3600000000001</v>
      </c>
      <c r="E192" s="1">
        <v>0</v>
      </c>
      <c r="F192" s="1">
        <v>0</v>
      </c>
      <c r="G192" s="2">
        <f t="shared" si="0"/>
        <v>651.02350000000013</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1083.7800000000002</v>
      </c>
      <c r="D206" s="1">
        <f>'PR-RAS'!E210</f>
        <v>1162.3600000000001</v>
      </c>
      <c r="E206" s="1">
        <v>0</v>
      </c>
      <c r="F206" s="1">
        <v>0</v>
      </c>
      <c r="G206" s="2">
        <f t="shared" si="0"/>
        <v>698.74250000000006</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1083.6300000000001</v>
      </c>
      <c r="D207" s="1">
        <f>'PR-RAS'!E211</f>
        <v>1160.1300000000001</v>
      </c>
      <c r="E207" s="1">
        <v>0</v>
      </c>
      <c r="F207" s="1">
        <v>0</v>
      </c>
      <c r="G207" s="2">
        <f t="shared" si="0"/>
        <v>701.20134000000007</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0.15</v>
      </c>
      <c r="D209" s="1">
        <f>'PR-RAS'!E213</f>
        <v>2.23</v>
      </c>
      <c r="E209" s="1">
        <v>0</v>
      </c>
      <c r="F209" s="1">
        <v>0</v>
      </c>
      <c r="G209" s="2">
        <f t="shared" si="0"/>
        <v>0.95888000000000007</v>
      </c>
      <c r="H209" s="2">
        <f t="shared" si="1"/>
        <v>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13706.82</v>
      </c>
      <c r="D248" s="1">
        <f>'PR-RAS'!E252</f>
        <v>15113.42</v>
      </c>
      <c r="E248" s="1">
        <v>0</v>
      </c>
      <c r="F248" s="1">
        <v>0</v>
      </c>
      <c r="G248" s="2">
        <f t="shared" si="0"/>
        <v>10851.614020000001</v>
      </c>
      <c r="H248" s="2">
        <f t="shared" si="1"/>
        <v>0.6000000000003638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13706.82</v>
      </c>
      <c r="D255" s="1">
        <f>'PR-RAS'!E259</f>
        <v>15113.42</v>
      </c>
      <c r="E255" s="1">
        <v>0</v>
      </c>
      <c r="F255" s="1">
        <v>0</v>
      </c>
      <c r="G255" s="2">
        <f t="shared" si="0"/>
        <v>11159.149640000001</v>
      </c>
      <c r="H255" s="2">
        <f t="shared" si="1"/>
        <v>0.6000000000003638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941.26</v>
      </c>
      <c r="D256" s="1">
        <f>'PR-RAS'!E260</f>
        <v>1554.81</v>
      </c>
      <c r="E256" s="1">
        <v>0</v>
      </c>
      <c r="F256" s="1">
        <v>0</v>
      </c>
      <c r="G256" s="2">
        <f t="shared" si="0"/>
        <v>1032.9744000000001</v>
      </c>
      <c r="H256" s="2">
        <f t="shared" si="1"/>
        <v>0.45000000000004547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12765.56</v>
      </c>
      <c r="D257" s="1">
        <f>'PR-RAS'!E261</f>
        <v>13558.61</v>
      </c>
      <c r="E257" s="1">
        <v>0</v>
      </c>
      <c r="F257" s="1">
        <v>0</v>
      </c>
      <c r="G257" s="2">
        <f t="shared" si="0"/>
        <v>10209.991679999999</v>
      </c>
      <c r="H257" s="2">
        <f t="shared" si="1"/>
        <v>0.82999999999992724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522.1</v>
      </c>
      <c r="D259" s="1">
        <f>'PR-RAS'!E263</f>
        <v>810.08</v>
      </c>
      <c r="E259" s="1">
        <v>0</v>
      </c>
      <c r="F259" s="1">
        <v>0</v>
      </c>
      <c r="G259" s="2">
        <f t="shared" si="0"/>
        <v>552.70308000000011</v>
      </c>
      <c r="H259" s="2">
        <f t="shared" si="1"/>
        <v>0.18000000000006366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522.1</v>
      </c>
      <c r="D260" s="1">
        <f>'PR-RAS'!E264</f>
        <v>810.08</v>
      </c>
      <c r="E260" s="1">
        <v>0</v>
      </c>
      <c r="F260" s="1">
        <v>0</v>
      </c>
      <c r="G260" s="2">
        <f t="shared" si="0"/>
        <v>554.84534000000008</v>
      </c>
      <c r="H260" s="2">
        <f t="shared" si="1"/>
        <v>0.18000000000006366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242</v>
      </c>
      <c r="E261" s="1">
        <v>0</v>
      </c>
      <c r="F261" s="1">
        <v>0</v>
      </c>
      <c r="G261" s="2">
        <f t="shared" si="0"/>
        <v>125.84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522.1</v>
      </c>
      <c r="D262" s="1">
        <f>'PR-RAS'!E266</f>
        <v>568.08000000000004</v>
      </c>
      <c r="E262" s="1">
        <v>0</v>
      </c>
      <c r="F262" s="1">
        <v>0</v>
      </c>
      <c r="G262" s="2">
        <f t="shared" si="0"/>
        <v>432.80586000000005</v>
      </c>
      <c r="H262" s="2">
        <f t="shared" si="1"/>
        <v>0.18000000000006366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1124703.6600000001</v>
      </c>
      <c r="D285" s="1">
        <f>'PR-RAS'!E289</f>
        <v>1406039.7000000002</v>
      </c>
      <c r="E285" s="1">
        <v>0</v>
      </c>
      <c r="F285" s="1">
        <v>0</v>
      </c>
      <c r="G285" s="2">
        <f t="shared" si="8"/>
        <v>1118046.38904</v>
      </c>
      <c r="H285" s="2">
        <f t="shared" si="9"/>
        <v>0.63999999966472387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12860.580000000075</v>
      </c>
      <c r="D286" s="1">
        <f>'PR-RAS'!E290</f>
        <v>17684.810000000056</v>
      </c>
      <c r="E286" s="1">
        <v>0</v>
      </c>
      <c r="F286" s="1">
        <v>0</v>
      </c>
      <c r="G286" s="2">
        <f t="shared" si="8"/>
        <v>13745.607000000053</v>
      </c>
      <c r="H286" s="2">
        <f t="shared" si="9"/>
        <v>0.60999999986961484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16096.28</v>
      </c>
      <c r="D288" s="1">
        <f>'PR-RAS'!E292</f>
        <v>6164.36</v>
      </c>
      <c r="E288" s="1">
        <v>0</v>
      </c>
      <c r="F288" s="1">
        <v>0</v>
      </c>
      <c r="G288" s="2">
        <f t="shared" si="8"/>
        <v>8157.9749999999995</v>
      </c>
      <c r="H288" s="2">
        <f t="shared" si="9"/>
        <v>0.64000000000032742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4360.1899999999996</v>
      </c>
      <c r="D290" s="1">
        <f>'PR-RAS'!E294</f>
        <v>4584.8100000000004</v>
      </c>
      <c r="E290" s="1">
        <v>0</v>
      </c>
      <c r="F290" s="1">
        <v>0</v>
      </c>
      <c r="G290" s="2">
        <f t="shared" si="8"/>
        <v>3910.1150900000002</v>
      </c>
      <c r="H290" s="2">
        <f t="shared" si="9"/>
        <v>0.37999999999919964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1135</v>
      </c>
      <c r="D291" s="1">
        <f>'PR-RAS'!E295</f>
        <v>617.79999999999995</v>
      </c>
      <c r="E291" s="1">
        <v>0</v>
      </c>
      <c r="F291" s="1">
        <v>0</v>
      </c>
      <c r="G291" s="2">
        <f t="shared" si="8"/>
        <v>687.47399999999993</v>
      </c>
      <c r="H291" s="2">
        <f t="shared" si="9"/>
        <v>0.20000000000004547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22800.730000000003</v>
      </c>
      <c r="D345" s="1">
        <f>'PR-RAS'!E350</f>
        <v>23170.400000000001</v>
      </c>
      <c r="E345" s="1">
        <v>0</v>
      </c>
      <c r="F345" s="1">
        <v>0</v>
      </c>
      <c r="G345" s="2">
        <f t="shared" si="8"/>
        <v>23784.686319999997</v>
      </c>
      <c r="H345" s="2">
        <f t="shared" si="9"/>
        <v>0.66999999999825377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22800.730000000003</v>
      </c>
      <c r="D358" s="1">
        <f>'PR-RAS'!E363</f>
        <v>23170.400000000001</v>
      </c>
      <c r="E358" s="1">
        <v>0</v>
      </c>
      <c r="F358" s="1">
        <v>0</v>
      </c>
      <c r="G358" s="2">
        <f t="shared" si="8"/>
        <v>24683.52621</v>
      </c>
      <c r="H358" s="2">
        <f t="shared" si="9"/>
        <v>0.66999999999825377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19058</v>
      </c>
      <c r="E359" s="1">
        <v>0</v>
      </c>
      <c r="F359" s="1">
        <v>0</v>
      </c>
      <c r="G359" s="2">
        <f t="shared" si="8"/>
        <v>13645.528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19058</v>
      </c>
      <c r="E361" s="1">
        <v>0</v>
      </c>
      <c r="F361" s="1">
        <v>0</v>
      </c>
      <c r="G361" s="2">
        <f t="shared" si="8"/>
        <v>13721.76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20610.47</v>
      </c>
      <c r="D364" s="1">
        <f>'PR-RAS'!E369</f>
        <v>2545.63</v>
      </c>
      <c r="E364" s="1">
        <v>0</v>
      </c>
      <c r="F364" s="1">
        <v>0</v>
      </c>
      <c r="G364" s="2">
        <f t="shared" si="8"/>
        <v>9329.7279900000012</v>
      </c>
      <c r="H364" s="2">
        <f t="shared" si="9"/>
        <v>0.84000000000105501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13567.17</v>
      </c>
      <c r="D365" s="1">
        <f>'PR-RAS'!E370</f>
        <v>349.38</v>
      </c>
      <c r="E365" s="1">
        <v>0</v>
      </c>
      <c r="F365" s="1">
        <v>0</v>
      </c>
      <c r="G365" s="2">
        <f t="shared" si="8"/>
        <v>5192.7985200000003</v>
      </c>
      <c r="H365" s="2">
        <f t="shared" si="9"/>
        <v>0.55000000000006821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715</v>
      </c>
      <c r="E370" s="1">
        <v>0</v>
      </c>
      <c r="F370" s="1">
        <v>0</v>
      </c>
      <c r="G370" s="2">
        <f t="shared" si="8"/>
        <v>527.66999999999996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7043.3</v>
      </c>
      <c r="D371" s="1">
        <f>'PR-RAS'!E376</f>
        <v>1481.25</v>
      </c>
      <c r="E371" s="1">
        <v>0</v>
      </c>
      <c r="F371" s="1">
        <v>0</v>
      </c>
      <c r="G371" s="2">
        <f t="shared" si="8"/>
        <v>3702.1459999999997</v>
      </c>
      <c r="H371" s="2">
        <f t="shared" si="9"/>
        <v>0.5500000000001819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2190.2600000000002</v>
      </c>
      <c r="D378" s="1">
        <f>'PR-RAS'!E383</f>
        <v>1566.77</v>
      </c>
      <c r="E378" s="1">
        <v>0</v>
      </c>
      <c r="F378" s="1">
        <v>0</v>
      </c>
      <c r="G378" s="2">
        <f t="shared" si="8"/>
        <v>2007.0726</v>
      </c>
      <c r="H378" s="2">
        <f t="shared" si="9"/>
        <v>0.49000000000023647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2190.2600000000002</v>
      </c>
      <c r="D379" s="1">
        <f>'PR-RAS'!E384</f>
        <v>1566.77</v>
      </c>
      <c r="E379" s="1">
        <v>0</v>
      </c>
      <c r="F379" s="1">
        <v>0</v>
      </c>
      <c r="G379" s="2">
        <f t="shared" si="8"/>
        <v>2012.3964000000001</v>
      </c>
      <c r="H379" s="2">
        <f t="shared" si="9"/>
        <v>0.49000000000023647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22800.730000000003</v>
      </c>
      <c r="D403" s="1">
        <f>'PR-RAS'!E408</f>
        <v>23170.400000000001</v>
      </c>
      <c r="E403" s="1">
        <v>0</v>
      </c>
      <c r="F403" s="1">
        <v>0</v>
      </c>
      <c r="G403" s="2">
        <f t="shared" si="8"/>
        <v>27794.895060000003</v>
      </c>
      <c r="H403" s="2">
        <f t="shared" si="9"/>
        <v>0.66999999999825377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8.23</v>
      </c>
      <c r="D404" s="1">
        <f>'PR-RAS'!E409</f>
        <v>0</v>
      </c>
      <c r="E404" s="1">
        <v>0</v>
      </c>
      <c r="F404" s="1">
        <v>0</v>
      </c>
      <c r="G404" s="2">
        <f t="shared" si="8"/>
        <v>3.3166900000000004</v>
      </c>
      <c r="H404" s="2">
        <f t="shared" si="9"/>
        <v>0.23000000000000043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1137564.2400000002</v>
      </c>
      <c r="D407" s="1">
        <f>'PR-RAS'!E412</f>
        <v>1423724.5100000002</v>
      </c>
      <c r="E407" s="1">
        <v>0</v>
      </c>
      <c r="F407" s="1">
        <v>0</v>
      </c>
      <c r="G407" s="2">
        <f t="shared" si="8"/>
        <v>1617915.3835600005</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1147504.3900000001</v>
      </c>
      <c r="D408" s="1">
        <f>'PR-RAS'!E413</f>
        <v>1429210.1</v>
      </c>
      <c r="E408" s="1">
        <v>0</v>
      </c>
      <c r="F408" s="1">
        <v>0</v>
      </c>
      <c r="G408" s="2">
        <f t="shared" si="8"/>
        <v>1630411.30813</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9940.1499999999069</v>
      </c>
      <c r="D410" s="1">
        <f>'PR-RAS'!E415</f>
        <v>5485.589999999851</v>
      </c>
      <c r="E410" s="1">
        <v>0</v>
      </c>
      <c r="F410" s="1">
        <v>0</v>
      </c>
      <c r="G410" s="2">
        <f t="shared" si="8"/>
        <v>8552.7339699998392</v>
      </c>
      <c r="H410" s="2">
        <f t="shared" si="9"/>
        <v>0.56000000005587935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16104.51</v>
      </c>
      <c r="D411" s="1">
        <f>'PR-RAS'!E416</f>
        <v>6164.36</v>
      </c>
      <c r="E411" s="1">
        <v>0</v>
      </c>
      <c r="F411" s="1">
        <v>0</v>
      </c>
      <c r="G411" s="2">
        <f t="shared" si="8"/>
        <v>11657.624299999999</v>
      </c>
      <c r="H411" s="2">
        <f t="shared" si="9"/>
        <v>0.8499999999994543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4360.1899999999996</v>
      </c>
      <c r="D413" s="1">
        <f>'PR-RAS'!E418</f>
        <v>4584.8100000000004</v>
      </c>
      <c r="E413" s="1">
        <v>0</v>
      </c>
      <c r="F413" s="1">
        <v>0</v>
      </c>
      <c r="G413" s="2">
        <f t="shared" si="8"/>
        <v>5574.28172</v>
      </c>
      <c r="H413" s="2">
        <f t="shared" si="9"/>
        <v>0.37999999999919964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1137564.2400000002</v>
      </c>
      <c r="D633" s="1">
        <f>'PR-RAS'!E639</f>
        <v>1423724.5100000002</v>
      </c>
      <c r="E633" s="1">
        <v>0</v>
      </c>
      <c r="F633" s="1">
        <v>0</v>
      </c>
      <c r="G633" s="2">
        <f t="shared" si="10"/>
        <v>2518528.3803200005</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1147504.3900000001</v>
      </c>
      <c r="D634" s="1">
        <f>'PR-RAS'!E640</f>
        <v>1429210.1</v>
      </c>
      <c r="E634" s="1">
        <v>0</v>
      </c>
      <c r="F634" s="1">
        <v>0</v>
      </c>
      <c r="G634" s="2">
        <f t="shared" si="10"/>
        <v>2535750.2654700004</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9940.1499999999069</v>
      </c>
      <c r="D636" s="1">
        <f>'PR-RAS'!E642</f>
        <v>5485.589999999851</v>
      </c>
      <c r="E636" s="1">
        <v>0</v>
      </c>
      <c r="F636" s="1">
        <v>0</v>
      </c>
      <c r="G636" s="2">
        <f t="shared" si="10"/>
        <v>13278.694549999751</v>
      </c>
      <c r="H636" s="2">
        <f t="shared" si="11"/>
        <v>0.56000000005587935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16104.51</v>
      </c>
      <c r="D637" s="1">
        <f>'PR-RAS'!E643</f>
        <v>6164.36</v>
      </c>
      <c r="E637" s="1">
        <v>0</v>
      </c>
      <c r="F637" s="1">
        <v>0</v>
      </c>
      <c r="G637" s="2">
        <f t="shared" si="10"/>
        <v>18083.53428</v>
      </c>
      <c r="H637" s="2">
        <f t="shared" si="11"/>
        <v>0.8499999999994543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6164.3600000000934</v>
      </c>
      <c r="D639" s="1">
        <f>'PR-RAS'!E645</f>
        <v>678.77000000014868</v>
      </c>
      <c r="E639" s="1">
        <v>0</v>
      </c>
      <c r="F639" s="1">
        <v>0</v>
      </c>
      <c r="G639" s="2">
        <f t="shared" si="10"/>
        <v>4798.9722000002494</v>
      </c>
      <c r="H639" s="2">
        <f t="shared" si="11"/>
        <v>0.58999999994466634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71571</v>
      </c>
      <c r="D641" s="1">
        <f>'PR-RAS'!E647</f>
        <v>84786.1</v>
      </c>
      <c r="E641" s="1">
        <v>0</v>
      </c>
      <c r="F641" s="1">
        <v>0</v>
      </c>
      <c r="G641" s="2">
        <f t="shared" si="10"/>
        <v>154331.64800000002</v>
      </c>
      <c r="H641" s="2">
        <f t="shared" si="11"/>
        <v>0.10000000000582077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36549.22</v>
      </c>
      <c r="D642" s="1">
        <f>'PR-RAS'!E649</f>
        <v>23266.37</v>
      </c>
      <c r="E642" s="1">
        <v>0</v>
      </c>
      <c r="F642" s="1">
        <v>0</v>
      </c>
      <c r="G642" s="2">
        <f t="shared" si="10"/>
        <v>53255.536359999998</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347006.16</v>
      </c>
      <c r="D643" s="1">
        <f>'PR-RAS'!E650</f>
        <v>424728.68</v>
      </c>
      <c r="E643" s="1">
        <v>0</v>
      </c>
      <c r="F643" s="1">
        <v>0</v>
      </c>
      <c r="G643" s="2">
        <f t="shared" si="10"/>
        <v>768129.57984000002</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360289.01</v>
      </c>
      <c r="D644" s="1">
        <f>'PR-RAS'!E651</f>
        <v>419997.51</v>
      </c>
      <c r="E644" s="1">
        <v>0</v>
      </c>
      <c r="F644" s="1">
        <v>0</v>
      </c>
      <c r="G644" s="2">
        <f t="shared" si="10"/>
        <v>771782.63129000005</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23266.369999999995</v>
      </c>
      <c r="D645" s="1">
        <f>'PR-RAS'!E652</f>
        <v>27997.539999999979</v>
      </c>
      <c r="E645" s="1">
        <v>0</v>
      </c>
      <c r="F645" s="1">
        <v>0</v>
      </c>
      <c r="G645" s="2">
        <f t="shared" si="10"/>
        <v>51044.373799999972</v>
      </c>
      <c r="H645" s="2">
        <f t="shared" si="11"/>
        <v>0.83000000001629815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54</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42</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864261.26</v>
      </c>
      <c r="D668" s="1">
        <f>'PR-RAS'!E675</f>
        <v>1083691.02</v>
      </c>
      <c r="E668" s="1">
        <v>0</v>
      </c>
      <c r="F668" s="1">
        <v>0</v>
      </c>
      <c r="G668" s="2">
        <f t="shared" si="10"/>
        <v>2022106.0811000001</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94241.12</v>
      </c>
      <c r="D669" s="1">
        <f>'PR-RAS'!E676</f>
        <v>121879.76</v>
      </c>
      <c r="E669" s="1">
        <v>0</v>
      </c>
      <c r="F669" s="1">
        <v>0</v>
      </c>
      <c r="G669" s="2">
        <f t="shared" si="10"/>
        <v>225784.42752000003</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2114.5300000000002</v>
      </c>
      <c r="D670" s="1">
        <f>'PR-RAS'!E677</f>
        <v>1397.66</v>
      </c>
      <c r="E670" s="1">
        <v>0</v>
      </c>
      <c r="F670" s="1">
        <v>0</v>
      </c>
      <c r="G670" s="2">
        <f t="shared" si="10"/>
        <v>3284.6896500000003</v>
      </c>
      <c r="H670" s="2">
        <f t="shared" si="11"/>
        <v>0.80999999999971806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13500</v>
      </c>
      <c r="D671" s="1">
        <f>'PR-RAS'!E678</f>
        <v>5443.75</v>
      </c>
      <c r="E671" s="1">
        <v>0</v>
      </c>
      <c r="F671" s="1">
        <v>0</v>
      </c>
      <c r="G671" s="2">
        <f t="shared" si="10"/>
        <v>16339.625000000002</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29890.25</v>
      </c>
      <c r="D687" s="1">
        <f>'PR-RAS'!E694</f>
        <v>37750</v>
      </c>
      <c r="E687" s="1">
        <v>0</v>
      </c>
      <c r="F687" s="1">
        <v>0</v>
      </c>
      <c r="G687" s="2">
        <f t="shared" si="10"/>
        <v>72297.711500000005</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16384.009999999998</v>
      </c>
      <c r="D688" s="1">
        <f>'PR-RAS'!E695</f>
        <v>32462.3</v>
      </c>
      <c r="E688" s="1">
        <v>0</v>
      </c>
      <c r="F688" s="1">
        <v>0</v>
      </c>
      <c r="G688" s="2">
        <f t="shared" si="10"/>
        <v>55859.015070000001</v>
      </c>
      <c r="H688" s="2">
        <f t="shared" si="11"/>
        <v>0.30999999999767169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4182.55</v>
      </c>
      <c r="D691" s="1">
        <f>'PR-RAS'!E698</f>
        <v>0</v>
      </c>
      <c r="E691" s="1">
        <v>0</v>
      </c>
      <c r="F691" s="1">
        <v>0</v>
      </c>
      <c r="G691" s="2">
        <f t="shared" si="10"/>
        <v>2885.9594999999999</v>
      </c>
      <c r="H691" s="2">
        <f t="shared" si="11"/>
        <v>0.4499999999998181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34784.92</v>
      </c>
      <c r="D703" s="1">
        <f>'PR-RAS'!E710</f>
        <v>38357.040000000001</v>
      </c>
      <c r="E703" s="1">
        <v>0</v>
      </c>
      <c r="F703" s="1">
        <v>0</v>
      </c>
      <c r="G703" s="2">
        <f t="shared" si="10"/>
        <v>78272.297999999995</v>
      </c>
      <c r="H703" s="2">
        <f t="shared" si="11"/>
        <v>0.12000000000261934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2211.98</v>
      </c>
      <c r="D709" s="1">
        <f>'PR-RAS'!E716</f>
        <v>2299.89</v>
      </c>
      <c r="E709" s="1">
        <v>0</v>
      </c>
      <c r="F709" s="1">
        <v>0</v>
      </c>
      <c r="G709" s="2">
        <f t="shared" si="10"/>
        <v>4822.7260799999995</v>
      </c>
      <c r="H709" s="2">
        <f t="shared" si="11"/>
        <v>0.13000000000010914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0</v>
      </c>
      <c r="E710" s="1">
        <v>0</v>
      </c>
      <c r="F710" s="1">
        <v>0</v>
      </c>
      <c r="G710" s="2">
        <f t="shared" si="10"/>
        <v>338.15045999999995</v>
      </c>
      <c r="H710" s="2">
        <f t="shared" si="11"/>
        <v>6.0000000000002274E-2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33456.49</v>
      </c>
      <c r="D711" s="1">
        <f>'PR-RAS'!E718</f>
        <v>32970.74</v>
      </c>
      <c r="E711" s="1">
        <v>0</v>
      </c>
      <c r="F711" s="1">
        <v>0</v>
      </c>
      <c r="G711" s="2">
        <f t="shared" si="10"/>
        <v>70572.558699999994</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1866.64</v>
      </c>
      <c r="D713" s="1">
        <f>'PR-RAS'!E720</f>
        <v>109.5</v>
      </c>
      <c r="E713" s="1">
        <v>0</v>
      </c>
      <c r="F713" s="1">
        <v>0</v>
      </c>
      <c r="G713" s="2">
        <f t="shared" si="10"/>
        <v>1484.9756800000002</v>
      </c>
      <c r="H713" s="2">
        <f t="shared" si="11"/>
        <v>0.85999999999989996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369.37</v>
      </c>
      <c r="D715" s="1">
        <f>'PR-RAS'!E722</f>
        <v>153.13</v>
      </c>
      <c r="E715" s="1">
        <v>0</v>
      </c>
      <c r="F715" s="1">
        <v>0</v>
      </c>
      <c r="G715" s="2">
        <f t="shared" si="10"/>
        <v>482.39981999999998</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202.69</v>
      </c>
      <c r="D719" s="1">
        <f>'PR-RAS'!E726</f>
        <v>0</v>
      </c>
      <c r="E719" s="1">
        <v>0</v>
      </c>
      <c r="F719" s="1">
        <v>0</v>
      </c>
      <c r="G719" s="2">
        <f t="shared" si="10"/>
        <v>145.53142</v>
      </c>
      <c r="H719" s="2">
        <f t="shared" si="11"/>
        <v>0.31000000000000227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941.26</v>
      </c>
      <c r="D816" s="1">
        <f>'PR-RAS'!E823</f>
        <v>1554.81</v>
      </c>
      <c r="E816" s="1">
        <v>0</v>
      </c>
      <c r="F816" s="1">
        <v>0</v>
      </c>
      <c r="G816" s="2">
        <f t="shared" si="18"/>
        <v>3301.4672</v>
      </c>
      <c r="H816" s="2">
        <f t="shared" si="19"/>
        <v>0.45000000000004547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12765.56</v>
      </c>
      <c r="D821" s="1">
        <f>'PR-RAS'!E828</f>
        <v>13558.61</v>
      </c>
      <c r="E821" s="1">
        <v>0</v>
      </c>
      <c r="F821" s="1">
        <v>0</v>
      </c>
      <c r="G821" s="2">
        <f t="shared" si="18"/>
        <v>32703.879599999997</v>
      </c>
      <c r="H821" s="2">
        <f t="shared" si="19"/>
        <v>0.82999999999992724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1527750.1600000004</v>
      </c>
      <c r="D984" s="6">
        <f>BILANCA!E6</f>
        <v>1535703.4000000001</v>
      </c>
      <c r="E984" s="6">
        <v>0</v>
      </c>
      <c r="F984" s="6">
        <v>0</v>
      </c>
      <c r="G984" s="7">
        <f t="shared" ref="G984:G1241" si="22">B984/1000*C984+B984/500*D984</f>
        <v>4599.1569600000003</v>
      </c>
      <c r="H984" s="7">
        <f t="shared" si="19"/>
        <v>0.56000000052154064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1419309.7400000005</v>
      </c>
      <c r="D985" s="1">
        <f>BILANCA!E7</f>
        <v>1418093.9500000002</v>
      </c>
      <c r="E985" s="1">
        <v>0</v>
      </c>
      <c r="F985" s="1">
        <v>0</v>
      </c>
      <c r="G985" s="2">
        <f t="shared" si="22"/>
        <v>8510.995280000001</v>
      </c>
      <c r="H985" s="2">
        <f t="shared" si="19"/>
        <v>0.30999999935738742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1419309.7400000005</v>
      </c>
      <c r="D990" s="1">
        <f>BILANCA!E12</f>
        <v>1418093.9500000002</v>
      </c>
      <c r="E990" s="1">
        <v>0</v>
      </c>
      <c r="F990" s="1">
        <v>0</v>
      </c>
      <c r="G990" s="2">
        <f t="shared" si="22"/>
        <v>29788.483480000006</v>
      </c>
      <c r="H990" s="2">
        <f t="shared" si="19"/>
        <v>0.30999999935738742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1375426.3400000003</v>
      </c>
      <c r="D991" s="1">
        <f>BILANCA!E13</f>
        <v>1371471.7900000003</v>
      </c>
      <c r="E991" s="1">
        <v>0</v>
      </c>
      <c r="F991" s="1">
        <v>0</v>
      </c>
      <c r="G991" s="2">
        <f t="shared" si="22"/>
        <v>32946.959360000008</v>
      </c>
      <c r="H991" s="2">
        <f t="shared" si="19"/>
        <v>0.55000000004656613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1835331.85</v>
      </c>
      <c r="D993" s="1">
        <f>BILANCA!E15</f>
        <v>1854389.85</v>
      </c>
      <c r="E993" s="1">
        <v>0</v>
      </c>
      <c r="F993" s="1">
        <v>0</v>
      </c>
      <c r="G993" s="2">
        <f t="shared" si="22"/>
        <v>55441.115500000007</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742.35</v>
      </c>
      <c r="D995" s="1">
        <f>BILANCA!E17</f>
        <v>742.35</v>
      </c>
      <c r="E995" s="1">
        <v>0</v>
      </c>
      <c r="F995" s="1">
        <v>0</v>
      </c>
      <c r="G995" s="2">
        <f t="shared" si="22"/>
        <v>26.724600000000002</v>
      </c>
      <c r="H995" s="2">
        <f t="shared" si="19"/>
        <v>0.70000000000004547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460647.86</v>
      </c>
      <c r="D996" s="1">
        <f>BILANCA!E18</f>
        <v>483660.41</v>
      </c>
      <c r="E996" s="1">
        <v>0</v>
      </c>
      <c r="F996" s="1">
        <v>0</v>
      </c>
      <c r="G996" s="2">
        <f t="shared" si="22"/>
        <v>18563.592839999998</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42272.52999999997</v>
      </c>
      <c r="D997" s="1">
        <f>BILANCA!E19</f>
        <v>44927.420000000013</v>
      </c>
      <c r="E997" s="1">
        <v>0</v>
      </c>
      <c r="F997" s="1">
        <v>0</v>
      </c>
      <c r="G997" s="2">
        <f t="shared" si="22"/>
        <v>1849.7831799999999</v>
      </c>
      <c r="H997" s="2">
        <f t="shared" si="19"/>
        <v>0.89000000004307367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164593.71</v>
      </c>
      <c r="D998" s="1">
        <f>BILANCA!E20</f>
        <v>190559.58</v>
      </c>
      <c r="E998" s="1">
        <v>0</v>
      </c>
      <c r="F998" s="1">
        <v>0</v>
      </c>
      <c r="G998" s="2">
        <f t="shared" si="22"/>
        <v>8185.6930499999989</v>
      </c>
      <c r="H998" s="2">
        <f t="shared" si="19"/>
        <v>0.71000000002095476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2470.52</v>
      </c>
      <c r="D999" s="1">
        <f>BILANCA!E21</f>
        <v>14619.4</v>
      </c>
      <c r="E999" s="1">
        <v>0</v>
      </c>
      <c r="F999" s="1">
        <v>0</v>
      </c>
      <c r="G999" s="2">
        <f t="shared" si="22"/>
        <v>507.34912000000003</v>
      </c>
      <c r="H999" s="2">
        <f t="shared" si="19"/>
        <v>0.87999999999965439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19560.82</v>
      </c>
      <c r="D1000" s="1">
        <f>BILANCA!E22</f>
        <v>19560.82</v>
      </c>
      <c r="E1000" s="1">
        <v>0</v>
      </c>
      <c r="F1000" s="1">
        <v>0</v>
      </c>
      <c r="G1000" s="2">
        <f t="shared" si="22"/>
        <v>997.60182000000009</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5656.95</v>
      </c>
      <c r="D1002" s="1">
        <f>BILANCA!E24</f>
        <v>5656.95</v>
      </c>
      <c r="E1002" s="1">
        <v>0</v>
      </c>
      <c r="F1002" s="1">
        <v>0</v>
      </c>
      <c r="G1002" s="2">
        <f t="shared" si="22"/>
        <v>322.44614999999999</v>
      </c>
      <c r="H1002" s="2">
        <f t="shared" si="19"/>
        <v>0.1000000000003638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13874.3</v>
      </c>
      <c r="D1003" s="1">
        <f>BILANCA!E25</f>
        <v>15252.95</v>
      </c>
      <c r="E1003" s="1">
        <v>0</v>
      </c>
      <c r="F1003" s="1">
        <v>0</v>
      </c>
      <c r="G1003" s="2">
        <f t="shared" si="22"/>
        <v>887.60400000000004</v>
      </c>
      <c r="H1003" s="2">
        <f t="shared" si="19"/>
        <v>0.34999999999854481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34802.400000000001</v>
      </c>
      <c r="D1004" s="1">
        <f>BILANCA!E26</f>
        <v>35951.39</v>
      </c>
      <c r="E1004" s="1">
        <v>0</v>
      </c>
      <c r="F1004" s="1">
        <v>0</v>
      </c>
      <c r="G1004" s="2">
        <f t="shared" si="22"/>
        <v>2240.8087800000003</v>
      </c>
      <c r="H1004" s="2">
        <f t="shared" si="19"/>
        <v>0.79000000000087311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198686.17</v>
      </c>
      <c r="D1006" s="1">
        <f>BILANCA!E28</f>
        <v>236673.67</v>
      </c>
      <c r="E1006" s="1">
        <v>0</v>
      </c>
      <c r="F1006" s="1">
        <v>0</v>
      </c>
      <c r="G1006" s="2">
        <f t="shared" si="22"/>
        <v>15456.77073</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1473.3300000000017</v>
      </c>
      <c r="D1013" s="1">
        <f>BILANCA!E35</f>
        <v>1557.2000000000044</v>
      </c>
      <c r="E1013" s="1">
        <v>0</v>
      </c>
      <c r="F1013" s="1">
        <v>0</v>
      </c>
      <c r="G1013" s="2">
        <f t="shared" si="22"/>
        <v>137.63190000000031</v>
      </c>
      <c r="H1013" s="2">
        <f t="shared" si="19"/>
        <v>0.5300000000061118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51767.64</v>
      </c>
      <c r="D1014" s="1">
        <f>BILANCA!E36</f>
        <v>53334.41</v>
      </c>
      <c r="E1014" s="1">
        <v>0</v>
      </c>
      <c r="F1014" s="1">
        <v>0</v>
      </c>
      <c r="G1014" s="2">
        <f t="shared" si="22"/>
        <v>4911.5302599999995</v>
      </c>
      <c r="H1014" s="2">
        <f t="shared" si="19"/>
        <v>0.77000000000407454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50294.31</v>
      </c>
      <c r="D1018" s="1">
        <f>BILANCA!E40</f>
        <v>51777.21</v>
      </c>
      <c r="E1018" s="1">
        <v>0</v>
      </c>
      <c r="F1018" s="1">
        <v>0</v>
      </c>
      <c r="G1018" s="2">
        <f t="shared" si="22"/>
        <v>5384.7055500000006</v>
      </c>
      <c r="H1018" s="2">
        <f t="shared" si="19"/>
        <v>0.51999999999679858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137.54</v>
      </c>
      <c r="D1023" s="1">
        <f>BILANCA!E45</f>
        <v>137.54</v>
      </c>
      <c r="E1023" s="1">
        <v>0</v>
      </c>
      <c r="F1023" s="1">
        <v>0</v>
      </c>
      <c r="G1023" s="2">
        <f t="shared" si="22"/>
        <v>16.504799999999999</v>
      </c>
      <c r="H1023" s="2">
        <f t="shared" si="19"/>
        <v>0.92000000000001592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137.54</v>
      </c>
      <c r="D1026" s="1">
        <f>BILANCA!E48</f>
        <v>137.54</v>
      </c>
      <c r="E1026" s="1">
        <v>0</v>
      </c>
      <c r="F1026" s="1">
        <v>0</v>
      </c>
      <c r="G1026" s="2">
        <f t="shared" si="22"/>
        <v>17.742659999999997</v>
      </c>
      <c r="H1026" s="2">
        <f t="shared" si="19"/>
        <v>0.92000000000001592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36116.080000000002</v>
      </c>
      <c r="D1032" s="1">
        <f>BILANCA!E54</f>
        <v>34887.69</v>
      </c>
      <c r="E1032" s="1">
        <v>0</v>
      </c>
      <c r="F1032" s="1">
        <v>0</v>
      </c>
      <c r="G1032" s="2">
        <f t="shared" si="22"/>
        <v>5188.6815400000005</v>
      </c>
      <c r="H1032" s="2">
        <f t="shared" si="19"/>
        <v>0.38999999999941792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36116.080000000002</v>
      </c>
      <c r="D1033" s="1">
        <f>BILANCA!E55</f>
        <v>34887.69</v>
      </c>
      <c r="E1033" s="1">
        <v>0</v>
      </c>
      <c r="F1033" s="1">
        <v>0</v>
      </c>
      <c r="G1033" s="2">
        <f t="shared" si="22"/>
        <v>5294.5730000000003</v>
      </c>
      <c r="H1033" s="2">
        <f t="shared" si="19"/>
        <v>0.38999999999941792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108440.42</v>
      </c>
      <c r="D1046" s="1">
        <f>BILANCA!E68</f>
        <v>117609.45000000001</v>
      </c>
      <c r="E1046" s="1">
        <v>0</v>
      </c>
      <c r="F1046" s="1">
        <v>0</v>
      </c>
      <c r="G1046" s="2">
        <f t="shared" si="22"/>
        <v>21650.53716</v>
      </c>
      <c r="H1046" s="2">
        <f t="shared" si="19"/>
        <v>0.8700000000098953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23266.37</v>
      </c>
      <c r="D1047" s="1">
        <f>BILANCA!E69</f>
        <v>27997.54</v>
      </c>
      <c r="E1047" s="1">
        <v>0</v>
      </c>
      <c r="F1047" s="1">
        <v>0</v>
      </c>
      <c r="G1047" s="2">
        <f t="shared" si="22"/>
        <v>5072.7327999999998</v>
      </c>
      <c r="H1047" s="2">
        <f t="shared" si="19"/>
        <v>0.82999999999810825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23266.37</v>
      </c>
      <c r="D1048" s="1">
        <f>BILANCA!E70</f>
        <v>27997.54</v>
      </c>
      <c r="E1048" s="1">
        <v>0</v>
      </c>
      <c r="F1048" s="1">
        <v>0</v>
      </c>
      <c r="G1048" s="2">
        <f t="shared" si="22"/>
        <v>5151.9942499999997</v>
      </c>
      <c r="H1048" s="2">
        <f t="shared" si="19"/>
        <v>0.82999999999810825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23266.37</v>
      </c>
      <c r="D1050" s="1">
        <f>BILANCA!E72</f>
        <v>27997.54</v>
      </c>
      <c r="E1050" s="1">
        <v>0</v>
      </c>
      <c r="F1050" s="1">
        <v>0</v>
      </c>
      <c r="G1050" s="2">
        <f t="shared" si="22"/>
        <v>5310.5171500000006</v>
      </c>
      <c r="H1050" s="2">
        <f t="shared" si="19"/>
        <v>0.82999999999810825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9242.86</v>
      </c>
      <c r="D1056" s="1">
        <f>BILANCA!E78</f>
        <v>241</v>
      </c>
      <c r="E1056" s="1">
        <v>0</v>
      </c>
      <c r="F1056" s="1">
        <v>0</v>
      </c>
      <c r="G1056" s="2">
        <f t="shared" si="22"/>
        <v>709.91478000000006</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4830.63</v>
      </c>
      <c r="D1061" s="1">
        <f>BILANCA!E83</f>
        <v>0</v>
      </c>
      <c r="E1061" s="1">
        <v>0</v>
      </c>
      <c r="F1061" s="1">
        <v>0</v>
      </c>
      <c r="G1061" s="2">
        <f t="shared" si="22"/>
        <v>376.78914000000003</v>
      </c>
      <c r="H1061" s="2">
        <f t="shared" si="19"/>
        <v>0.36999999999989086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107.38</v>
      </c>
      <c r="D1062" s="1">
        <f>BILANCA!E84</f>
        <v>0</v>
      </c>
      <c r="E1062" s="1">
        <v>0</v>
      </c>
      <c r="F1062" s="1">
        <v>0</v>
      </c>
      <c r="G1062" s="2">
        <f t="shared" si="22"/>
        <v>8.4830199999999998</v>
      </c>
      <c r="H1062" s="2">
        <f t="shared" si="19"/>
        <v>0.37999999999999545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4304.8500000000004</v>
      </c>
      <c r="D1064" s="1">
        <f>BILANCA!E86</f>
        <v>241</v>
      </c>
      <c r="E1064" s="1">
        <v>0</v>
      </c>
      <c r="F1064" s="1">
        <v>0</v>
      </c>
      <c r="G1064" s="2">
        <f t="shared" si="22"/>
        <v>387.73485000000005</v>
      </c>
      <c r="H1064" s="2">
        <f t="shared" si="19"/>
        <v>0.1499999999996362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4360.1899999999996</v>
      </c>
      <c r="D1124" s="1">
        <f>BILANCA!E146</f>
        <v>4584.8100000000004</v>
      </c>
      <c r="E1124" s="1">
        <v>0</v>
      </c>
      <c r="F1124" s="1">
        <v>0</v>
      </c>
      <c r="G1124" s="2">
        <f t="shared" si="22"/>
        <v>1907.7032099999999</v>
      </c>
      <c r="H1124" s="2">
        <f t="shared" si="23"/>
        <v>0.37999999999919964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3467.07</v>
      </c>
      <c r="D1137" s="1">
        <f>BILANCA!E159</f>
        <v>4410.7</v>
      </c>
      <c r="E1137" s="1">
        <v>0</v>
      </c>
      <c r="F1137" s="1">
        <v>0</v>
      </c>
      <c r="G1137" s="2">
        <f t="shared" si="22"/>
        <v>1892.4243799999999</v>
      </c>
      <c r="H1137" s="2">
        <f t="shared" si="23"/>
        <v>0.37000000000034561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1135</v>
      </c>
      <c r="D1138" s="1">
        <f>BILANCA!E160</f>
        <v>617.79999999999995</v>
      </c>
      <c r="E1138" s="1">
        <v>0</v>
      </c>
      <c r="F1138" s="1">
        <v>0</v>
      </c>
      <c r="G1138" s="2">
        <f t="shared" si="22"/>
        <v>367.44299999999998</v>
      </c>
      <c r="H1138" s="2">
        <f t="shared" si="23"/>
        <v>0.20000000000004547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241.88</v>
      </c>
      <c r="D1141" s="1">
        <f>BILANCA!E163</f>
        <v>443.69</v>
      </c>
      <c r="E1141" s="1">
        <v>0</v>
      </c>
      <c r="F1141" s="1">
        <v>0</v>
      </c>
      <c r="G1141" s="2">
        <f t="shared" si="22"/>
        <v>178.42308</v>
      </c>
      <c r="H1141" s="2">
        <f t="shared" si="23"/>
        <v>0.43000000000000682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71571</v>
      </c>
      <c r="D1148" s="1">
        <f>BILANCA!E170</f>
        <v>84786.1</v>
      </c>
      <c r="E1148" s="1">
        <v>0</v>
      </c>
      <c r="F1148" s="1">
        <v>0</v>
      </c>
      <c r="G1148" s="2">
        <f t="shared" si="22"/>
        <v>39788.628000000004</v>
      </c>
      <c r="H1148" s="2">
        <f t="shared" si="23"/>
        <v>0.10000000000582077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71571</v>
      </c>
      <c r="D1151" s="1">
        <f>BILANCA!E173</f>
        <v>84786.1</v>
      </c>
      <c r="E1151" s="1">
        <v>0</v>
      </c>
      <c r="F1151" s="1">
        <v>0</v>
      </c>
      <c r="G1151" s="2">
        <f t="shared" si="22"/>
        <v>40512.0576</v>
      </c>
      <c r="H1151" s="2">
        <f t="shared" si="23"/>
        <v>0.10000000000582077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1527750.1600000001</v>
      </c>
      <c r="D1152" s="1">
        <f>BILANCA!E175</f>
        <v>1535703.4000000004</v>
      </c>
      <c r="E1152" s="1">
        <v>0</v>
      </c>
      <c r="F1152" s="1">
        <v>0</v>
      </c>
      <c r="G1152" s="2">
        <f t="shared" si="22"/>
        <v>777257.52624000015</v>
      </c>
      <c r="H1152" s="2">
        <f t="shared" si="23"/>
        <v>0.56000000052154064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97915.87000000001</v>
      </c>
      <c r="D1153" s="1">
        <f>BILANCA!E176</f>
        <v>112345.87</v>
      </c>
      <c r="E1153" s="1">
        <v>0</v>
      </c>
      <c r="F1153" s="1">
        <v>0</v>
      </c>
      <c r="G1153" s="2">
        <f t="shared" si="22"/>
        <v>54843.293700000009</v>
      </c>
      <c r="H1153" s="2">
        <f t="shared" si="23"/>
        <v>0.25999999999476131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97915.87000000001</v>
      </c>
      <c r="D1154" s="1">
        <f>BILANCA!E177</f>
        <v>112345.87</v>
      </c>
      <c r="E1154" s="1">
        <v>0</v>
      </c>
      <c r="F1154" s="1">
        <v>0</v>
      </c>
      <c r="G1154" s="2">
        <f t="shared" si="22"/>
        <v>55165.901310000008</v>
      </c>
      <c r="H1154" s="2">
        <f t="shared" si="23"/>
        <v>0.25999999999476131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80709.88</v>
      </c>
      <c r="D1155" s="1">
        <f>BILANCA!E178</f>
        <v>99544.84</v>
      </c>
      <c r="E1155" s="1">
        <v>0</v>
      </c>
      <c r="F1155" s="1">
        <v>0</v>
      </c>
      <c r="G1155" s="2">
        <f t="shared" si="22"/>
        <v>48125.524319999997</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12424.13</v>
      </c>
      <c r="D1156" s="1">
        <f>BILANCA!E179</f>
        <v>12378.36</v>
      </c>
      <c r="E1156" s="1">
        <v>0</v>
      </c>
      <c r="F1156" s="1">
        <v>0</v>
      </c>
      <c r="G1156" s="2">
        <f t="shared" si="22"/>
        <v>6432.287049999999</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v>
      </c>
      <c r="D1157" s="1">
        <f>BILANCA!E180</f>
        <v>123.75</v>
      </c>
      <c r="E1157" s="1">
        <v>0</v>
      </c>
      <c r="F1157" s="1">
        <v>0</v>
      </c>
      <c r="G1157" s="2">
        <f t="shared" si="22"/>
        <v>62.030999999999992</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v>
      </c>
      <c r="D1160" s="1">
        <f>BILANCA!E183</f>
        <v>123.75</v>
      </c>
      <c r="E1160" s="1">
        <v>0</v>
      </c>
      <c r="F1160" s="1">
        <v>0</v>
      </c>
      <c r="G1160" s="2">
        <f t="shared" si="22"/>
        <v>63.100499999999997</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117.94</v>
      </c>
      <c r="D1163" s="1">
        <f>BILANCA!E186</f>
        <v>0</v>
      </c>
      <c r="E1163" s="1">
        <v>0</v>
      </c>
      <c r="F1163" s="1">
        <v>0</v>
      </c>
      <c r="G1163" s="2">
        <f t="shared" si="22"/>
        <v>21.229199999999999</v>
      </c>
      <c r="H1163" s="2">
        <f t="shared" si="23"/>
        <v>6.0000000000002274E-2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4554.92</v>
      </c>
      <c r="D1165" s="1">
        <f>BILANCA!E188</f>
        <v>298.92</v>
      </c>
      <c r="E1165" s="1">
        <v>0</v>
      </c>
      <c r="F1165" s="1">
        <v>0</v>
      </c>
      <c r="G1165" s="2">
        <f t="shared" si="22"/>
        <v>937.80232000000001</v>
      </c>
      <c r="H1165" s="2">
        <f t="shared" si="23"/>
        <v>0.15999999999991132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1429834.29</v>
      </c>
      <c r="D1214" s="1">
        <f>BILANCA!E237</f>
        <v>1423357.5300000003</v>
      </c>
      <c r="E1214" s="1">
        <v>0</v>
      </c>
      <c r="F1214" s="1">
        <v>0</v>
      </c>
      <c r="G1214" s="2">
        <f t="shared" si="22"/>
        <v>987882.89985000016</v>
      </c>
      <c r="H1214" s="2">
        <f t="shared" si="23"/>
        <v>0.75999999977648258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1419309.74</v>
      </c>
      <c r="D1215" s="1">
        <f>BILANCA!E238</f>
        <v>1418093.9500000002</v>
      </c>
      <c r="E1215" s="1">
        <v>0</v>
      </c>
      <c r="F1215" s="1">
        <v>0</v>
      </c>
      <c r="G1215" s="2">
        <f t="shared" si="22"/>
        <v>987275.45248000009</v>
      </c>
      <c r="H1215" s="2">
        <f t="shared" si="23"/>
        <v>0.30999999982304871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1419309.74</v>
      </c>
      <c r="D1216" s="1">
        <f>BILANCA!E239</f>
        <v>1418093.9500000002</v>
      </c>
      <c r="E1216" s="1">
        <v>0</v>
      </c>
      <c r="F1216" s="1">
        <v>0</v>
      </c>
      <c r="G1216" s="2">
        <f t="shared" si="22"/>
        <v>991530.95012000017</v>
      </c>
      <c r="H1216" s="2">
        <f t="shared" si="23"/>
        <v>0.30999999982304871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788184.77</v>
      </c>
      <c r="D1217" s="1">
        <f>BILANCA!E240</f>
        <v>797774.02</v>
      </c>
      <c r="E1217" s="1">
        <v>0</v>
      </c>
      <c r="F1217" s="1">
        <v>0</v>
      </c>
      <c r="G1217" s="2">
        <f t="shared" si="22"/>
        <v>557793.47754000011</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631124.97</v>
      </c>
      <c r="D1218" s="1">
        <f>BILANCA!E241</f>
        <v>620319.93000000005</v>
      </c>
      <c r="E1218" s="1">
        <v>0</v>
      </c>
      <c r="F1218" s="1">
        <v>0</v>
      </c>
      <c r="G1218" s="2">
        <f t="shared" si="22"/>
        <v>439864.73505000002</v>
      </c>
      <c r="H1218" s="2">
        <f t="shared" si="23"/>
        <v>9.9999999976716936E-2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6164.3600000000006</v>
      </c>
      <c r="D1222" s="1">
        <f>BILANCA!E245</f>
        <v>678.77</v>
      </c>
      <c r="E1222" s="1">
        <v>0</v>
      </c>
      <c r="F1222" s="1">
        <v>0</v>
      </c>
      <c r="G1222" s="2">
        <f t="shared" si="22"/>
        <v>1797.7341000000001</v>
      </c>
      <c r="H1222" s="2">
        <f t="shared" si="23"/>
        <v>0.59000000000060027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9130.02</v>
      </c>
      <c r="D1223" s="1">
        <f>BILANCA!E246</f>
        <v>678.77</v>
      </c>
      <c r="E1223" s="1">
        <v>0</v>
      </c>
      <c r="F1223" s="1">
        <v>0</v>
      </c>
      <c r="G1223" s="2">
        <f t="shared" si="22"/>
        <v>2517.0144</v>
      </c>
      <c r="H1223" s="2">
        <f t="shared" si="23"/>
        <v>0.25000000000045475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9130.02</v>
      </c>
      <c r="D1224" s="1">
        <f>BILANCA!E247</f>
        <v>678.77</v>
      </c>
      <c r="E1224" s="1">
        <v>0</v>
      </c>
      <c r="F1224" s="1">
        <v>0</v>
      </c>
      <c r="G1224" s="2">
        <f t="shared" si="22"/>
        <v>2527.5019600000001</v>
      </c>
      <c r="H1224" s="2">
        <f t="shared" si="23"/>
        <v>0.25000000000045475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2965.66</v>
      </c>
      <c r="D1227" s="1">
        <f>BILANCA!E250</f>
        <v>0</v>
      </c>
      <c r="E1227" s="1">
        <v>0</v>
      </c>
      <c r="F1227" s="1">
        <v>0</v>
      </c>
      <c r="G1227" s="2">
        <f t="shared" si="22"/>
        <v>723.62103999999999</v>
      </c>
      <c r="H1227" s="2">
        <f t="shared" si="23"/>
        <v>0.34000000000014552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2965.66</v>
      </c>
      <c r="D1229" s="1">
        <f>BILANCA!E252</f>
        <v>0</v>
      </c>
      <c r="E1229" s="1">
        <v>0</v>
      </c>
      <c r="F1229" s="1">
        <v>0</v>
      </c>
      <c r="G1229" s="2">
        <f t="shared" si="22"/>
        <v>729.55235999999991</v>
      </c>
      <c r="H1229" s="2">
        <f t="shared" si="23"/>
        <v>0.34000000000014552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4360.1899999999996</v>
      </c>
      <c r="D1232" s="1">
        <f>BILANCA!E255</f>
        <v>4584.8100000000004</v>
      </c>
      <c r="E1232" s="1">
        <v>0</v>
      </c>
      <c r="F1232" s="1">
        <v>0</v>
      </c>
      <c r="G1232" s="2">
        <f t="shared" si="22"/>
        <v>3368.9226899999999</v>
      </c>
      <c r="H1232" s="2">
        <f t="shared" si="23"/>
        <v>0.37999999999919964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31956.04</v>
      </c>
      <c r="D1236" s="1">
        <f>BILANCA!E259</f>
        <v>1000</v>
      </c>
      <c r="E1236" s="1">
        <v>0</v>
      </c>
      <c r="F1236" s="1">
        <v>0</v>
      </c>
      <c r="G1236" s="2">
        <f t="shared" si="22"/>
        <v>8590.8781200000012</v>
      </c>
      <c r="H1236" s="2">
        <f t="shared" si="23"/>
        <v>4.0000000000873115E-2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31956.04</v>
      </c>
      <c r="D1237" s="1">
        <f>BILANCA!E260</f>
        <v>1000</v>
      </c>
      <c r="E1237" s="1">
        <v>0</v>
      </c>
      <c r="F1237" s="1">
        <v>0</v>
      </c>
      <c r="G1237" s="2">
        <f t="shared" si="22"/>
        <v>8624.8341600000003</v>
      </c>
      <c r="H1237" s="2">
        <f t="shared" si="23"/>
        <v>4.0000000000873115E-2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1399.3</v>
      </c>
      <c r="D1240" s="1">
        <f>BILANCA!E264</f>
        <v>1088.5</v>
      </c>
      <c r="E1240" s="1">
        <v>0</v>
      </c>
      <c r="F1240" s="1">
        <v>0</v>
      </c>
      <c r="G1240" s="2">
        <f t="shared" si="22"/>
        <v>919.10910000000001</v>
      </c>
      <c r="H1240" s="2">
        <f t="shared" si="23"/>
        <v>0.79999999999995453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3202.77</v>
      </c>
      <c r="D1241" s="1">
        <f>BILANCA!E265</f>
        <v>3940</v>
      </c>
      <c r="E1241" s="1">
        <v>0</v>
      </c>
      <c r="F1241" s="1">
        <v>0</v>
      </c>
      <c r="G1241" s="2">
        <f t="shared" si="22"/>
        <v>2859.35466</v>
      </c>
      <c r="H1241" s="2">
        <f t="shared" si="23"/>
        <v>0.23000000000001819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4304.8500000000004</v>
      </c>
      <c r="D1244" s="1">
        <f>BILANCA!E268</f>
        <v>241</v>
      </c>
      <c r="E1244" s="1">
        <v>0</v>
      </c>
      <c r="F1244" s="1">
        <v>0</v>
      </c>
      <c r="G1244" s="2">
        <f t="shared" si="24"/>
        <v>1249.3678500000001</v>
      </c>
      <c r="H1244" s="2">
        <f t="shared" si="23"/>
        <v>0.1499999999996362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97915.87</v>
      </c>
      <c r="D1264" s="1">
        <f>BILANCA!E288</f>
        <v>112345.87</v>
      </c>
      <c r="E1264" s="1">
        <v>0</v>
      </c>
      <c r="F1264" s="1">
        <v>0</v>
      </c>
      <c r="G1264" s="2">
        <f t="shared" si="24"/>
        <v>90652.738410000005</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10</v>
      </c>
      <c r="E1271" s="1">
        <v>0</v>
      </c>
      <c r="F1271" s="1">
        <v>0</v>
      </c>
      <c r="G1271" s="2">
        <f t="shared" si="24"/>
        <v>5.76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4554.92</v>
      </c>
      <c r="D1278" s="1">
        <f>BILANCA!E302</f>
        <v>288.92</v>
      </c>
      <c r="E1278" s="1">
        <v>0</v>
      </c>
      <c r="F1278" s="1">
        <v>0</v>
      </c>
      <c r="G1278" s="2">
        <f t="shared" si="24"/>
        <v>1514.1641999999999</v>
      </c>
      <c r="H1278" s="2">
        <f t="shared" si="23"/>
        <v>0.15999999999991132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1147504.3899999999</v>
      </c>
      <c r="D1408" s="1">
        <f>'RAS-funkcijski'!E114</f>
        <v>1429210.0999999999</v>
      </c>
      <c r="E1408" s="1">
        <v>0</v>
      </c>
      <c r="F1408" s="1">
        <v>0</v>
      </c>
      <c r="G1408" s="2">
        <f t="shared" si="24"/>
        <v>440651.70489999995</v>
      </c>
      <c r="H1408" s="2">
        <f t="shared" si="27"/>
        <v>0.48999999975785613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1081539.93</v>
      </c>
      <c r="D1409" s="1">
        <f>'RAS-funkcijski'!E115</f>
        <v>1324930.69</v>
      </c>
      <c r="E1409" s="1">
        <v>0</v>
      </c>
      <c r="F1409" s="1">
        <v>0</v>
      </c>
      <c r="G1409" s="2">
        <f t="shared" si="24"/>
        <v>414185.54540999996</v>
      </c>
      <c r="H1409" s="2">
        <f t="shared" si="27"/>
        <v>0.38000000012107193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1081539.93</v>
      </c>
      <c r="D1411" s="1">
        <f>'RAS-funkcijski'!E117</f>
        <v>1324930.69</v>
      </c>
      <c r="E1411" s="1">
        <v>0</v>
      </c>
      <c r="F1411" s="1">
        <v>0</v>
      </c>
      <c r="G1411" s="2">
        <f t="shared" si="24"/>
        <v>421648.34802999999</v>
      </c>
      <c r="H1411" s="2">
        <f t="shared" si="27"/>
        <v>0.38000000012107193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65964.460000000006</v>
      </c>
      <c r="D1420" s="1">
        <f>'RAS-funkcijski'!E126</f>
        <v>104279.41</v>
      </c>
      <c r="E1420" s="1">
        <v>0</v>
      </c>
      <c r="F1420" s="1">
        <v>0</v>
      </c>
      <c r="G1420" s="2">
        <f t="shared" si="24"/>
        <v>33491.84016</v>
      </c>
      <c r="H1420" s="2">
        <f t="shared" si="27"/>
        <v>0.8700000000098953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1147504.3899999999</v>
      </c>
      <c r="D1435" s="13">
        <f>'RAS-funkcijski'!E141</f>
        <v>1429210.0999999999</v>
      </c>
      <c r="E1435" s="13">
        <v>0</v>
      </c>
      <c r="F1435" s="13">
        <v>0</v>
      </c>
      <c r="G1435" s="14">
        <f t="shared" si="24"/>
        <v>548811.66882999998</v>
      </c>
      <c r="H1435" s="14">
        <f t="shared" si="27"/>
        <v>0.48999999975785613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23810.52</v>
      </c>
      <c r="D1436" s="6">
        <f>'P-VRIO'!E5</f>
        <v>0</v>
      </c>
      <c r="E1436" s="6">
        <v>0</v>
      </c>
      <c r="F1436" s="6">
        <v>0</v>
      </c>
      <c r="G1436" s="7">
        <f t="shared" si="24"/>
        <v>23.81052</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23810.52</v>
      </c>
      <c r="D1453" s="1">
        <f>'P-VRIO'!E22</f>
        <v>0</v>
      </c>
      <c r="E1453" s="1">
        <v>0</v>
      </c>
      <c r="F1453" s="1">
        <v>0</v>
      </c>
      <c r="G1453" s="2">
        <f t="shared" si="24"/>
        <v>428.58936</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23810.52</v>
      </c>
      <c r="D1454" s="1">
        <f>'P-VRIO'!E23</f>
        <v>0</v>
      </c>
      <c r="E1454" s="1">
        <v>0</v>
      </c>
      <c r="F1454" s="1">
        <v>0</v>
      </c>
      <c r="G1454" s="2">
        <f t="shared" si="24"/>
        <v>452.39988</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23810.52</v>
      </c>
      <c r="D1456" s="1">
        <f>'P-VRIO'!E25</f>
        <v>0</v>
      </c>
      <c r="E1456" s="1">
        <v>0</v>
      </c>
      <c r="F1456" s="1">
        <v>0</v>
      </c>
      <c r="G1456" s="2">
        <f t="shared" si="24"/>
        <v>500.02092000000005</v>
      </c>
      <c r="H1456" s="2">
        <f t="shared" si="27"/>
        <v>0.47999999999956344</v>
      </c>
      <c r="I1456" s="10">
        <f t="shared" si="30"/>
        <v>240.01004159978174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97915.87</v>
      </c>
      <c r="D1480" s="6"/>
      <c r="E1480" s="6">
        <v>0</v>
      </c>
      <c r="F1480" s="6">
        <v>0</v>
      </c>
      <c r="G1480" s="7">
        <f t="shared" ref="G1480:G1580" si="34">B1480/1000*C1480</f>
        <v>97.915869999999998</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1417240.0400000003</v>
      </c>
      <c r="D1481" s="1">
        <v>0</v>
      </c>
      <c r="E1481" s="1">
        <v>0</v>
      </c>
      <c r="F1481" s="1">
        <v>0</v>
      </c>
      <c r="G1481" s="2">
        <f t="shared" si="34"/>
        <v>2834.4800800000007</v>
      </c>
      <c r="H1481" s="2">
        <f t="shared" si="35"/>
        <v>4.0000000270083547E-2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4100.1000000000004</v>
      </c>
      <c r="D1482" s="1">
        <v>0</v>
      </c>
      <c r="E1482" s="1">
        <v>0</v>
      </c>
      <c r="F1482" s="1">
        <v>0</v>
      </c>
      <c r="G1482" s="2">
        <f t="shared" si="34"/>
        <v>12.300300000000002</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1389969.5400000003</v>
      </c>
      <c r="D1483" s="1">
        <v>0</v>
      </c>
      <c r="E1483" s="1">
        <v>0</v>
      </c>
      <c r="F1483" s="1">
        <v>0</v>
      </c>
      <c r="G1483" s="2">
        <f t="shared" si="34"/>
        <v>5559.8781600000011</v>
      </c>
      <c r="H1483" s="2">
        <f t="shared" si="35"/>
        <v>0.45999999972991645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1162913.23</v>
      </c>
      <c r="D1484" s="1">
        <v>0</v>
      </c>
      <c r="E1484" s="1">
        <v>0</v>
      </c>
      <c r="F1484" s="1">
        <v>0</v>
      </c>
      <c r="G1484" s="2">
        <f t="shared" si="34"/>
        <v>5814.5661499999997</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210736.56</v>
      </c>
      <c r="D1485" s="1">
        <v>0</v>
      </c>
      <c r="E1485" s="1">
        <v>0</v>
      </c>
      <c r="F1485" s="1">
        <v>0</v>
      </c>
      <c r="G1485" s="2">
        <f t="shared" si="34"/>
        <v>1264.4193600000001</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1162.3599999999999</v>
      </c>
      <c r="D1486" s="1">
        <v>0</v>
      </c>
      <c r="E1486" s="1">
        <v>0</v>
      </c>
      <c r="F1486" s="1">
        <v>0</v>
      </c>
      <c r="G1486" s="2">
        <f t="shared" si="34"/>
        <v>8.1365199999999991</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13558.61</v>
      </c>
      <c r="D1489" s="1">
        <v>0</v>
      </c>
      <c r="E1489" s="1">
        <v>0</v>
      </c>
      <c r="F1489" s="1">
        <v>0</v>
      </c>
      <c r="G1489" s="2">
        <f t="shared" si="34"/>
        <v>135.58610000000002</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1598.78</v>
      </c>
      <c r="D1491" s="1">
        <v>0</v>
      </c>
      <c r="E1491" s="1">
        <v>0</v>
      </c>
      <c r="F1491" s="1">
        <v>0</v>
      </c>
      <c r="G1491" s="2">
        <f t="shared" si="34"/>
        <v>19.185359999999999</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23170.400000000001</v>
      </c>
      <c r="D1492" s="1">
        <v>0</v>
      </c>
      <c r="E1492" s="1">
        <v>0</v>
      </c>
      <c r="F1492" s="1">
        <v>0</v>
      </c>
      <c r="G1492" s="2">
        <f t="shared" si="34"/>
        <v>301.21519999999998</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1402810.0400000003</v>
      </c>
      <c r="D1499" s="1">
        <v>0</v>
      </c>
      <c r="E1499" s="1">
        <v>0</v>
      </c>
      <c r="F1499" s="1">
        <v>0</v>
      </c>
      <c r="G1499" s="2">
        <f t="shared" si="34"/>
        <v>28056.200800000006</v>
      </c>
      <c r="H1499" s="2">
        <f t="shared" si="35"/>
        <v>4.0000000270083547E-2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8366.1</v>
      </c>
      <c r="D1500" s="1">
        <v>0</v>
      </c>
      <c r="E1500" s="1">
        <v>0</v>
      </c>
      <c r="F1500" s="1">
        <v>0</v>
      </c>
      <c r="G1500" s="2">
        <f t="shared" si="34"/>
        <v>175.68810000000002</v>
      </c>
      <c r="H1500" s="2">
        <f t="shared" si="35"/>
        <v>0.1000000000003638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1371273.5400000003</v>
      </c>
      <c r="D1501" s="1">
        <v>0</v>
      </c>
      <c r="E1501" s="1">
        <v>0</v>
      </c>
      <c r="F1501" s="1">
        <v>0</v>
      </c>
      <c r="G1501" s="2">
        <f t="shared" si="34"/>
        <v>30168.017880000003</v>
      </c>
      <c r="H1501" s="2">
        <f t="shared" si="35"/>
        <v>0.45999999972991645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1144078.27</v>
      </c>
      <c r="D1502" s="1">
        <v>0</v>
      </c>
      <c r="E1502" s="1">
        <v>0</v>
      </c>
      <c r="F1502" s="1">
        <v>0</v>
      </c>
      <c r="G1502" s="2">
        <f t="shared" si="34"/>
        <v>26313.800210000001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210782.33</v>
      </c>
      <c r="D1503" s="1">
        <v>0</v>
      </c>
      <c r="E1503" s="1">
        <v>0</v>
      </c>
      <c r="F1503" s="1">
        <v>0</v>
      </c>
      <c r="G1503" s="2">
        <f t="shared" si="34"/>
        <v>5058.77592</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1147.6099999999999</v>
      </c>
      <c r="D1504" s="1">
        <v>0</v>
      </c>
      <c r="E1504" s="1">
        <v>0</v>
      </c>
      <c r="F1504" s="1">
        <v>0</v>
      </c>
      <c r="G1504" s="2">
        <f t="shared" si="34"/>
        <v>28.690249999999999</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13676.55</v>
      </c>
      <c r="D1507" s="1">
        <v>0</v>
      </c>
      <c r="E1507" s="1">
        <v>0</v>
      </c>
      <c r="F1507" s="1">
        <v>0</v>
      </c>
      <c r="G1507" s="2">
        <f t="shared" si="34"/>
        <v>382.9434</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1588.78</v>
      </c>
      <c r="D1509" s="1">
        <v>0</v>
      </c>
      <c r="E1509" s="1">
        <v>0</v>
      </c>
      <c r="F1509" s="1">
        <v>0</v>
      </c>
      <c r="G1509" s="2">
        <f t="shared" si="34"/>
        <v>47.663399999999996</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23170.400000000001</v>
      </c>
      <c r="D1510" s="1">
        <v>0</v>
      </c>
      <c r="E1510" s="1">
        <v>0</v>
      </c>
      <c r="F1510" s="1">
        <v>0</v>
      </c>
      <c r="G1510" s="2">
        <f t="shared" si="34"/>
        <v>718.28240000000005</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112345.86999999988</v>
      </c>
      <c r="D1517" s="1">
        <v>0</v>
      </c>
      <c r="E1517" s="1">
        <v>0</v>
      </c>
      <c r="F1517" s="1">
        <v>0</v>
      </c>
      <c r="G1517" s="2">
        <f t="shared" si="34"/>
        <v>4269.1430599999949</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112345.87</v>
      </c>
      <c r="D1576" s="1">
        <v>0</v>
      </c>
      <c r="E1576" s="1">
        <v>0</v>
      </c>
      <c r="F1576" s="1">
        <v>0</v>
      </c>
      <c r="G1576" s="2">
        <f t="shared" si="34"/>
        <v>10897.54939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288.92</v>
      </c>
      <c r="D1577" s="1">
        <v>0</v>
      </c>
      <c r="E1577" s="1">
        <v>0</v>
      </c>
      <c r="F1577" s="1">
        <v>0</v>
      </c>
      <c r="G1577" s="2">
        <f t="shared" si="34"/>
        <v>28.314160000000001</v>
      </c>
      <c r="H1577" s="2">
        <f t="shared" si="35"/>
        <v>7.9999999999984084E-2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112056.95</v>
      </c>
      <c r="D1578" s="1">
        <v>0</v>
      </c>
      <c r="E1578" s="1">
        <v>0</v>
      </c>
      <c r="F1578" s="1">
        <v>0</v>
      </c>
      <c r="G1578" s="2">
        <f t="shared" si="34"/>
        <v>11093.63805</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9110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1137564.2400000002</v>
      </c>
      <c r="I16" s="170">
        <f>'PR-RAS'!E6</f>
        <v>1423724.5100000002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1124703.6600000001</v>
      </c>
      <c r="I17" s="170">
        <f>'PR-RAS'!E151</f>
        <v>1406039.7000000002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6164.3600000000934</v>
      </c>
      <c r="I18" s="170">
        <f>'PR-RAS'!E645</f>
        <v>678.77000000014868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1419309.7400000005</v>
      </c>
      <c r="I20" s="173">
        <f>BILANCA!E7</f>
        <v>1418093.9500000002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108440.42</v>
      </c>
      <c r="I21" s="175">
        <f>BILANCA!E68</f>
        <v>117609.45000000001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97915.87000000001</v>
      </c>
      <c r="I22" s="175">
        <f>BILANCA!E176</f>
        <v>112345.87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1429834.29</v>
      </c>
      <c r="I23" s="177">
        <f>BILANCA!E237</f>
        <v>1423357.5300000003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1147504.3899999999</v>
      </c>
      <c r="I27" s="175">
        <f>'RAS-funkcijski'!E114</f>
        <v>1429210.0999999999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1147504.3899999999</v>
      </c>
      <c r="I28" s="179">
        <f>'RAS-funkcijski'!E141</f>
        <v>1429210.0999999999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23810.52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23810.52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97915.87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112345.86999999988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112345.87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view="pageBreakPreview" zoomScale="60"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1137564.2400000002</v>
      </c>
      <c r="E6" s="51">
        <f>E7+E44+E50+E82+E106+E124+E133+E139</f>
        <v>1423724.5100000002</v>
      </c>
      <c r="F6" s="52">
        <f t="shared" ref="F6:F131" si="0">IF(D6&lt;&gt;0,IF(E6/D6&gt;=100,"&gt;&gt;100",E6/D6*100),"-")</f>
        <v>125.15552616175769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1029373.7200000001</v>
      </c>
      <c r="E50" s="51">
        <f>E51+E54+E59+E62+E65+E68+E71+E74+E77</f>
        <v>1285024.49</v>
      </c>
      <c r="F50" s="52">
        <f t="shared" si="0"/>
        <v>124.83556409425334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4800</v>
      </c>
      <c r="E54" s="51">
        <f t="shared" si="11"/>
        <v>2400</v>
      </c>
      <c r="F54" s="52">
        <f t="shared" si="0"/>
        <v>50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4770.24</v>
      </c>
      <c r="E57" s="242">
        <v>2329.5</v>
      </c>
      <c r="F57" s="52">
        <f t="shared" si="0"/>
        <v>48.834020929764542</v>
      </c>
    </row>
    <row r="58" spans="1:6" ht="12.75" customHeight="1" x14ac:dyDescent="0.2">
      <c r="A58" s="53">
        <v>6324</v>
      </c>
      <c r="B58" s="86" t="s">
        <v>162</v>
      </c>
      <c r="C58" s="50" t="s">
        <v>163</v>
      </c>
      <c r="D58" s="242">
        <v>29.76</v>
      </c>
      <c r="E58" s="242">
        <v>70.5</v>
      </c>
      <c r="F58" s="52">
        <f t="shared" si="0"/>
        <v>236.89516129032256</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974116.91</v>
      </c>
      <c r="E68" s="51">
        <f t="shared" si="15"/>
        <v>1212412.19</v>
      </c>
      <c r="F68" s="52">
        <f t="shared" si="0"/>
        <v>124.46269821966236</v>
      </c>
    </row>
    <row r="69" spans="1:6" ht="12.75" customHeight="1" x14ac:dyDescent="0.2">
      <c r="A69" s="53" t="s">
        <v>184</v>
      </c>
      <c r="B69" s="85" t="s">
        <v>185</v>
      </c>
      <c r="C69" s="50" t="s">
        <v>184</v>
      </c>
      <c r="D69" s="242">
        <v>958502.38</v>
      </c>
      <c r="E69" s="242">
        <v>1205570.78</v>
      </c>
      <c r="F69" s="52">
        <f t="shared" si="0"/>
        <v>125.77650354921393</v>
      </c>
    </row>
    <row r="70" spans="1:6" ht="24" x14ac:dyDescent="0.2">
      <c r="A70" s="53" t="s">
        <v>186</v>
      </c>
      <c r="B70" s="85" t="s">
        <v>187</v>
      </c>
      <c r="C70" s="50" t="s">
        <v>186</v>
      </c>
      <c r="D70" s="242">
        <v>15614.53</v>
      </c>
      <c r="E70" s="242">
        <v>6841.41</v>
      </c>
      <c r="F70" s="52">
        <f t="shared" si="0"/>
        <v>43.814383141855693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50456.810000000005</v>
      </c>
      <c r="E74" s="51">
        <f t="shared" si="17"/>
        <v>70212.3</v>
      </c>
      <c r="F74" s="52">
        <f t="shared" si="0"/>
        <v>139.15326791368696</v>
      </c>
    </row>
    <row r="75" spans="1:6" ht="12.75" customHeight="1" x14ac:dyDescent="0.2">
      <c r="A75" s="53" t="s">
        <v>196</v>
      </c>
      <c r="B75" s="85" t="s">
        <v>197</v>
      </c>
      <c r="C75" s="50" t="s">
        <v>196</v>
      </c>
      <c r="D75" s="242">
        <v>46274.26</v>
      </c>
      <c r="E75" s="242">
        <v>70212.3</v>
      </c>
      <c r="F75" s="52">
        <f t="shared" si="0"/>
        <v>151.73078942807513</v>
      </c>
    </row>
    <row r="76" spans="1:6" ht="12.75" customHeight="1" x14ac:dyDescent="0.2">
      <c r="A76" s="53" t="s">
        <v>198</v>
      </c>
      <c r="B76" s="85" t="s">
        <v>199</v>
      </c>
      <c r="C76" s="50" t="s">
        <v>198</v>
      </c>
      <c r="D76" s="242">
        <v>4182.55</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14.88</v>
      </c>
      <c r="E82" s="51">
        <f t="shared" si="19"/>
        <v>17.03</v>
      </c>
      <c r="F82" s="52">
        <f t="shared" si="0"/>
        <v>114.4489247311828</v>
      </c>
    </row>
    <row r="83" spans="1:6" ht="12.75" customHeight="1" x14ac:dyDescent="0.2">
      <c r="A83" s="53">
        <v>641</v>
      </c>
      <c r="B83" s="85" t="s">
        <v>212</v>
      </c>
      <c r="C83" s="50" t="s">
        <v>213</v>
      </c>
      <c r="D83" s="51">
        <f t="shared" ref="D83:E83" si="20">SUM(D84:D90)</f>
        <v>14.88</v>
      </c>
      <c r="E83" s="51">
        <f t="shared" si="20"/>
        <v>17.03</v>
      </c>
      <c r="F83" s="52">
        <f t="shared" si="0"/>
        <v>114.4489247311828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14.88</v>
      </c>
      <c r="E85" s="242">
        <v>17.03</v>
      </c>
      <c r="F85" s="52">
        <f t="shared" si="0"/>
        <v>114.4489247311828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35240.01</v>
      </c>
      <c r="E106" s="51">
        <f t="shared" si="23"/>
        <v>39443.040000000001</v>
      </c>
      <c r="F106" s="52">
        <f t="shared" si="0"/>
        <v>111.92686948726744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35240.01</v>
      </c>
      <c r="E112" s="51">
        <f t="shared" si="25"/>
        <v>39443.040000000001</v>
      </c>
      <c r="F112" s="52">
        <f t="shared" si="0"/>
        <v>111.92686948726744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35240.01</v>
      </c>
      <c r="E117" s="242">
        <v>39443.040000000001</v>
      </c>
      <c r="F117" s="52">
        <f t="shared" si="0"/>
        <v>111.92686948726744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7133.5199999999995</v>
      </c>
      <c r="E124" s="51">
        <f t="shared" si="27"/>
        <v>6607.6</v>
      </c>
      <c r="F124" s="52">
        <f t="shared" si="0"/>
        <v>92.627482645313961</v>
      </c>
    </row>
    <row r="125" spans="1:6" ht="12.75" customHeight="1" x14ac:dyDescent="0.2">
      <c r="A125" s="53">
        <v>661</v>
      </c>
      <c r="B125" s="86" t="s">
        <v>296</v>
      </c>
      <c r="C125" s="50" t="s">
        <v>297</v>
      </c>
      <c r="D125" s="51">
        <f t="shared" ref="D125:E125" si="28">SUM(D126:D127)</f>
        <v>5545.2699999999995</v>
      </c>
      <c r="E125" s="51">
        <f t="shared" si="28"/>
        <v>5098.8</v>
      </c>
      <c r="F125" s="52">
        <f t="shared" si="0"/>
        <v>91.948633700432993</v>
      </c>
    </row>
    <row r="126" spans="1:6" ht="12.75" customHeight="1" x14ac:dyDescent="0.2">
      <c r="A126" s="53">
        <v>6614</v>
      </c>
      <c r="B126" s="86" t="s">
        <v>298</v>
      </c>
      <c r="C126" s="50" t="s">
        <v>299</v>
      </c>
      <c r="D126" s="242">
        <v>40.200000000000003</v>
      </c>
      <c r="E126" s="242">
        <v>158.80000000000001</v>
      </c>
      <c r="F126" s="52">
        <f t="shared" si="0"/>
        <v>395.02487562189054</v>
      </c>
    </row>
    <row r="127" spans="1:6" ht="12.75" customHeight="1" x14ac:dyDescent="0.2">
      <c r="A127" s="53">
        <v>6615</v>
      </c>
      <c r="B127" s="86" t="s">
        <v>300</v>
      </c>
      <c r="C127" s="50" t="s">
        <v>301</v>
      </c>
      <c r="D127" s="242">
        <v>5505.07</v>
      </c>
      <c r="E127" s="242">
        <v>4940</v>
      </c>
      <c r="F127" s="52">
        <f t="shared" si="0"/>
        <v>89.735462037721589</v>
      </c>
    </row>
    <row r="128" spans="1:6" ht="24" x14ac:dyDescent="0.2">
      <c r="A128" s="53">
        <v>663</v>
      </c>
      <c r="B128" s="231" t="s">
        <v>302</v>
      </c>
      <c r="C128" s="50" t="s">
        <v>303</v>
      </c>
      <c r="D128" s="51">
        <f t="shared" ref="D128:E128" si="29">SUM(D129:D132)</f>
        <v>1588.25</v>
      </c>
      <c r="E128" s="51">
        <f t="shared" si="29"/>
        <v>1508.8</v>
      </c>
      <c r="F128" s="52">
        <f t="shared" si="0"/>
        <v>94.997638910750823</v>
      </c>
    </row>
    <row r="129" spans="1:6" ht="12.75" customHeight="1" x14ac:dyDescent="0.2">
      <c r="A129" s="53">
        <v>6631</v>
      </c>
      <c r="B129" s="86" t="s">
        <v>304</v>
      </c>
      <c r="C129" s="50" t="s">
        <v>305</v>
      </c>
      <c r="D129" s="242">
        <v>1588.25</v>
      </c>
      <c r="E129" s="242">
        <v>710.81</v>
      </c>
      <c r="F129" s="52">
        <f t="shared" si="0"/>
        <v>44.754289312135995</v>
      </c>
    </row>
    <row r="130" spans="1:6" ht="12.75" customHeight="1" x14ac:dyDescent="0.2">
      <c r="A130" s="53">
        <v>6632</v>
      </c>
      <c r="B130" s="232" t="s">
        <v>306</v>
      </c>
      <c r="C130" s="50" t="s">
        <v>307</v>
      </c>
      <c r="D130" s="242">
        <v>0</v>
      </c>
      <c r="E130" s="242">
        <v>797.99</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65802.11</v>
      </c>
      <c r="E133" s="51">
        <f t="shared" si="30"/>
        <v>92632.35</v>
      </c>
      <c r="F133" s="52">
        <f t="shared" ref="F133:F223" si="31">IF(D133&lt;&gt;0,IF(E133/D133&gt;=100,"&gt;&gt;100",E133/D133*100),"-")</f>
        <v>140.77413323068214</v>
      </c>
    </row>
    <row r="134" spans="1:6" ht="24" x14ac:dyDescent="0.2">
      <c r="A134" s="53">
        <v>671</v>
      </c>
      <c r="B134" s="232" t="s">
        <v>314</v>
      </c>
      <c r="C134" s="50" t="s">
        <v>315</v>
      </c>
      <c r="D134" s="51">
        <f t="shared" ref="D134:E134" si="32">SUM(D135:D137)</f>
        <v>65802.11</v>
      </c>
      <c r="E134" s="51">
        <f t="shared" si="32"/>
        <v>92632.35</v>
      </c>
      <c r="F134" s="52">
        <f t="shared" si="31"/>
        <v>140.77413323068214</v>
      </c>
    </row>
    <row r="135" spans="1:6" ht="12.75" customHeight="1" x14ac:dyDescent="0.2">
      <c r="A135" s="53">
        <v>6711</v>
      </c>
      <c r="B135" s="85" t="s">
        <v>316</v>
      </c>
      <c r="C135" s="50" t="s">
        <v>317</v>
      </c>
      <c r="D135" s="242">
        <v>65802.11</v>
      </c>
      <c r="E135" s="242">
        <v>77171.850000000006</v>
      </c>
      <c r="F135" s="52">
        <f t="shared" si="31"/>
        <v>117.27868604821336</v>
      </c>
    </row>
    <row r="136" spans="1:6" ht="24" x14ac:dyDescent="0.2">
      <c r="A136" s="53">
        <v>6712</v>
      </c>
      <c r="B136" s="232" t="s">
        <v>318</v>
      </c>
      <c r="C136" s="50" t="s">
        <v>319</v>
      </c>
      <c r="D136" s="242">
        <v>0</v>
      </c>
      <c r="E136" s="242">
        <v>15460.5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1124703.6600000001</v>
      </c>
      <c r="E151" s="51">
        <f t="shared" si="35"/>
        <v>1406039.7000000002</v>
      </c>
      <c r="F151" s="52">
        <f t="shared" si="31"/>
        <v>125.01423708357098</v>
      </c>
    </row>
    <row r="152" spans="1:6" ht="12.75" customHeight="1" x14ac:dyDescent="0.2">
      <c r="A152" s="53">
        <v>31</v>
      </c>
      <c r="B152" s="85" t="s">
        <v>349</v>
      </c>
      <c r="C152" s="50" t="s">
        <v>35</v>
      </c>
      <c r="D152" s="51">
        <f t="shared" ref="D152:E152" si="36">D153+D158+D159</f>
        <v>892880.17</v>
      </c>
      <c r="E152" s="51">
        <f t="shared" si="36"/>
        <v>1148982.79</v>
      </c>
      <c r="F152" s="52">
        <f t="shared" si="31"/>
        <v>128.68275370030898</v>
      </c>
    </row>
    <row r="153" spans="1:6" ht="12.75" customHeight="1" x14ac:dyDescent="0.2">
      <c r="A153" s="53">
        <v>311</v>
      </c>
      <c r="B153" s="85" t="s">
        <v>350</v>
      </c>
      <c r="C153" s="50" t="s">
        <v>351</v>
      </c>
      <c r="D153" s="51">
        <f t="shared" ref="D153:E153" si="37">SUM(D154:D157)</f>
        <v>734568.78</v>
      </c>
      <c r="E153" s="51">
        <f t="shared" si="37"/>
        <v>953747.46</v>
      </c>
      <c r="F153" s="52">
        <f t="shared" si="31"/>
        <v>129.83773418739631</v>
      </c>
    </row>
    <row r="154" spans="1:6" ht="12.75" customHeight="1" x14ac:dyDescent="0.2">
      <c r="A154" s="53">
        <v>3111</v>
      </c>
      <c r="B154" s="85" t="s">
        <v>352</v>
      </c>
      <c r="C154" s="50" t="s">
        <v>353</v>
      </c>
      <c r="D154" s="242">
        <v>716105.12</v>
      </c>
      <c r="E154" s="242">
        <v>923399</v>
      </c>
      <c r="F154" s="52">
        <f t="shared" si="31"/>
        <v>128.94740928538536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15106.99</v>
      </c>
      <c r="E156" s="242">
        <v>25109</v>
      </c>
      <c r="F156" s="52">
        <f t="shared" si="31"/>
        <v>166.20782829670239</v>
      </c>
    </row>
    <row r="157" spans="1:6" ht="12.75" customHeight="1" x14ac:dyDescent="0.2">
      <c r="A157" s="53">
        <v>3114</v>
      </c>
      <c r="B157" s="85" t="s">
        <v>358</v>
      </c>
      <c r="C157" s="50" t="s">
        <v>359</v>
      </c>
      <c r="D157" s="242">
        <v>3356.67</v>
      </c>
      <c r="E157" s="242">
        <v>5239.46</v>
      </c>
      <c r="F157" s="52">
        <f t="shared" si="31"/>
        <v>156.09100686096639</v>
      </c>
    </row>
    <row r="158" spans="1:6" ht="12.75" customHeight="1" x14ac:dyDescent="0.2">
      <c r="A158" s="53">
        <v>312</v>
      </c>
      <c r="B158" s="85" t="s">
        <v>360</v>
      </c>
      <c r="C158" s="50" t="s">
        <v>361</v>
      </c>
      <c r="D158" s="242">
        <v>39365.480000000003</v>
      </c>
      <c r="E158" s="242">
        <v>39946.050000000003</v>
      </c>
      <c r="F158" s="52">
        <f t="shared" si="31"/>
        <v>101.47482007078284</v>
      </c>
    </row>
    <row r="159" spans="1:6" ht="12.75" customHeight="1" x14ac:dyDescent="0.2">
      <c r="A159" s="53">
        <v>313</v>
      </c>
      <c r="B159" s="85" t="s">
        <v>362</v>
      </c>
      <c r="C159" s="50" t="s">
        <v>363</v>
      </c>
      <c r="D159" s="51">
        <f t="shared" ref="D159:E159" si="38">SUM(D160:D162)</f>
        <v>118945.91</v>
      </c>
      <c r="E159" s="51">
        <f t="shared" si="38"/>
        <v>155289.28</v>
      </c>
      <c r="F159" s="52">
        <f t="shared" si="31"/>
        <v>130.55453525051848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118945.91</v>
      </c>
      <c r="E161" s="242">
        <v>155289.28</v>
      </c>
      <c r="F161" s="52">
        <f t="shared" si="31"/>
        <v>130.55453525051848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216510.79</v>
      </c>
      <c r="E163" s="51">
        <f t="shared" si="39"/>
        <v>239971.05000000002</v>
      </c>
      <c r="F163" s="52">
        <f t="shared" si="31"/>
        <v>110.83560777733064</v>
      </c>
    </row>
    <row r="164" spans="1:6" ht="12.75" customHeight="1" x14ac:dyDescent="0.2">
      <c r="A164" s="53">
        <v>321</v>
      </c>
      <c r="B164" s="85" t="s">
        <v>371</v>
      </c>
      <c r="C164" s="50" t="s">
        <v>372</v>
      </c>
      <c r="D164" s="51">
        <f t="shared" ref="D164:E164" si="40">SUM(D165:D168)</f>
        <v>49719.979999999989</v>
      </c>
      <c r="E164" s="51">
        <f t="shared" si="40"/>
        <v>56770.319999999992</v>
      </c>
      <c r="F164" s="52">
        <f t="shared" si="31"/>
        <v>114.1800941995552</v>
      </c>
    </row>
    <row r="165" spans="1:6" ht="12.75" customHeight="1" x14ac:dyDescent="0.2">
      <c r="A165" s="53">
        <v>3211</v>
      </c>
      <c r="B165" s="85" t="s">
        <v>373</v>
      </c>
      <c r="C165" s="50" t="s">
        <v>374</v>
      </c>
      <c r="D165" s="242">
        <v>4370.16</v>
      </c>
      <c r="E165" s="242">
        <v>3704.45</v>
      </c>
      <c r="F165" s="52">
        <f t="shared" si="31"/>
        <v>84.766919288996277</v>
      </c>
    </row>
    <row r="166" spans="1:6" ht="12.75" customHeight="1" x14ac:dyDescent="0.2">
      <c r="A166" s="53">
        <v>3212</v>
      </c>
      <c r="B166" s="85" t="s">
        <v>375</v>
      </c>
      <c r="C166" s="50" t="s">
        <v>376</v>
      </c>
      <c r="D166" s="242">
        <v>33456.49</v>
      </c>
      <c r="E166" s="242">
        <v>32970.74</v>
      </c>
      <c r="F166" s="52">
        <f t="shared" si="31"/>
        <v>98.548114282161691</v>
      </c>
    </row>
    <row r="167" spans="1:6" ht="12.75" customHeight="1" x14ac:dyDescent="0.2">
      <c r="A167" s="53">
        <v>3213</v>
      </c>
      <c r="B167" s="85" t="s">
        <v>377</v>
      </c>
      <c r="C167" s="50" t="s">
        <v>378</v>
      </c>
      <c r="D167" s="242">
        <v>11646.13</v>
      </c>
      <c r="E167" s="242">
        <v>19733.63</v>
      </c>
      <c r="F167" s="52">
        <f t="shared" si="31"/>
        <v>169.44366927039286</v>
      </c>
    </row>
    <row r="168" spans="1:6" ht="12.75" customHeight="1" x14ac:dyDescent="0.2">
      <c r="A168" s="53">
        <v>3214</v>
      </c>
      <c r="B168" s="85" t="s">
        <v>379</v>
      </c>
      <c r="C168" s="50" t="s">
        <v>380</v>
      </c>
      <c r="D168" s="242">
        <v>247.2</v>
      </c>
      <c r="E168" s="242">
        <v>361.5</v>
      </c>
      <c r="F168" s="52">
        <f t="shared" si="31"/>
        <v>146.23786407766991</v>
      </c>
    </row>
    <row r="169" spans="1:6" ht="12.75" customHeight="1" x14ac:dyDescent="0.2">
      <c r="A169" s="53">
        <v>322</v>
      </c>
      <c r="B169" s="85" t="s">
        <v>381</v>
      </c>
      <c r="C169" s="50" t="s">
        <v>382</v>
      </c>
      <c r="D169" s="51">
        <f t="shared" ref="D169:E169" si="41">SUM(D170:D176)</f>
        <v>110888.73000000001</v>
      </c>
      <c r="E169" s="51">
        <f t="shared" si="41"/>
        <v>133677.11000000002</v>
      </c>
      <c r="F169" s="52">
        <f t="shared" si="31"/>
        <v>120.55067273292788</v>
      </c>
    </row>
    <row r="170" spans="1:6" ht="12.75" customHeight="1" x14ac:dyDescent="0.2">
      <c r="A170" s="53">
        <v>3221</v>
      </c>
      <c r="B170" s="85" t="s">
        <v>383</v>
      </c>
      <c r="C170" s="50" t="s">
        <v>384</v>
      </c>
      <c r="D170" s="242">
        <v>12209.5</v>
      </c>
      <c r="E170" s="242">
        <v>16981.86</v>
      </c>
      <c r="F170" s="52">
        <f t="shared" si="31"/>
        <v>139.08726811089727</v>
      </c>
    </row>
    <row r="171" spans="1:6" ht="12.75" customHeight="1" x14ac:dyDescent="0.2">
      <c r="A171" s="53">
        <v>3222</v>
      </c>
      <c r="B171" s="85" t="s">
        <v>385</v>
      </c>
      <c r="C171" s="50" t="s">
        <v>386</v>
      </c>
      <c r="D171" s="242">
        <v>66862.95</v>
      </c>
      <c r="E171" s="242">
        <v>76159.55</v>
      </c>
      <c r="F171" s="52">
        <f t="shared" si="31"/>
        <v>113.90396325618299</v>
      </c>
    </row>
    <row r="172" spans="1:6" ht="12.75" customHeight="1" x14ac:dyDescent="0.2">
      <c r="A172" s="53">
        <v>3223</v>
      </c>
      <c r="B172" s="85" t="s">
        <v>387</v>
      </c>
      <c r="C172" s="50" t="s">
        <v>388</v>
      </c>
      <c r="D172" s="242">
        <v>27718.15</v>
      </c>
      <c r="E172" s="242">
        <v>37984.300000000003</v>
      </c>
      <c r="F172" s="52">
        <f t="shared" si="31"/>
        <v>137.03764500877585</v>
      </c>
    </row>
    <row r="173" spans="1:6" ht="12.75" customHeight="1" x14ac:dyDescent="0.2">
      <c r="A173" s="53">
        <v>3224</v>
      </c>
      <c r="B173" s="85" t="s">
        <v>389</v>
      </c>
      <c r="C173" s="50" t="s">
        <v>390</v>
      </c>
      <c r="D173" s="242">
        <v>2084.54</v>
      </c>
      <c r="E173" s="242">
        <v>1623.15</v>
      </c>
      <c r="F173" s="52">
        <f t="shared" si="31"/>
        <v>77.866099954906119</v>
      </c>
    </row>
    <row r="174" spans="1:6" ht="12.75" customHeight="1" x14ac:dyDescent="0.2">
      <c r="A174" s="53">
        <v>3225</v>
      </c>
      <c r="B174" s="85" t="s">
        <v>391</v>
      </c>
      <c r="C174" s="50" t="s">
        <v>392</v>
      </c>
      <c r="D174" s="242">
        <v>1707.74</v>
      </c>
      <c r="E174" s="242">
        <v>374.57</v>
      </c>
      <c r="F174" s="52">
        <f t="shared" si="31"/>
        <v>21.933666717415999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305.85000000000002</v>
      </c>
      <c r="E176" s="242">
        <v>553.67999999999995</v>
      </c>
      <c r="F176" s="52">
        <f t="shared" si="31"/>
        <v>181.02991662579691</v>
      </c>
    </row>
    <row r="177" spans="1:6" ht="12.75" customHeight="1" x14ac:dyDescent="0.2">
      <c r="A177" s="53">
        <v>323</v>
      </c>
      <c r="B177" s="85" t="s">
        <v>397</v>
      </c>
      <c r="C177" s="50" t="s">
        <v>398</v>
      </c>
      <c r="D177" s="51">
        <f t="shared" ref="D177:E177" si="42">SUM(D178:D186)</f>
        <v>49143.570000000007</v>
      </c>
      <c r="E177" s="51">
        <f t="shared" si="42"/>
        <v>29458.480000000003</v>
      </c>
      <c r="F177" s="52">
        <f t="shared" si="31"/>
        <v>59.943711863016865</v>
      </c>
    </row>
    <row r="178" spans="1:6" ht="12.75" customHeight="1" x14ac:dyDescent="0.2">
      <c r="A178" s="53">
        <v>3231</v>
      </c>
      <c r="B178" s="85" t="s">
        <v>399</v>
      </c>
      <c r="C178" s="50" t="s">
        <v>400</v>
      </c>
      <c r="D178" s="242">
        <v>1147.29</v>
      </c>
      <c r="E178" s="242">
        <v>2810.59</v>
      </c>
      <c r="F178" s="52">
        <f t="shared" si="31"/>
        <v>244.97642270045063</v>
      </c>
    </row>
    <row r="179" spans="1:6" ht="12.75" customHeight="1" x14ac:dyDescent="0.2">
      <c r="A179" s="53">
        <v>3232</v>
      </c>
      <c r="B179" s="85" t="s">
        <v>401</v>
      </c>
      <c r="C179" s="50" t="s">
        <v>402</v>
      </c>
      <c r="D179" s="242">
        <v>27858.49</v>
      </c>
      <c r="E179" s="242">
        <v>9499.67</v>
      </c>
      <c r="F179" s="52">
        <f t="shared" si="31"/>
        <v>34.099730459188557</v>
      </c>
    </row>
    <row r="180" spans="1:6" ht="12.75" customHeight="1" x14ac:dyDescent="0.2">
      <c r="A180" s="53">
        <v>3233</v>
      </c>
      <c r="B180" s="85" t="s">
        <v>403</v>
      </c>
      <c r="C180" s="50" t="s">
        <v>404</v>
      </c>
      <c r="D180" s="242">
        <v>127.44</v>
      </c>
      <c r="E180" s="242">
        <v>1450</v>
      </c>
      <c r="F180" s="52">
        <f t="shared" si="31"/>
        <v>1137.7903327055869</v>
      </c>
    </row>
    <row r="181" spans="1:6" ht="12.75" customHeight="1" x14ac:dyDescent="0.2">
      <c r="A181" s="53">
        <v>3234</v>
      </c>
      <c r="B181" s="85" t="s">
        <v>405</v>
      </c>
      <c r="C181" s="50" t="s">
        <v>406</v>
      </c>
      <c r="D181" s="242">
        <v>6072.83</v>
      </c>
      <c r="E181" s="242">
        <v>6130.63</v>
      </c>
      <c r="F181" s="52">
        <f t="shared" si="31"/>
        <v>100.95178030671039</v>
      </c>
    </row>
    <row r="182" spans="1:6" ht="12.75" customHeight="1" x14ac:dyDescent="0.2">
      <c r="A182" s="53">
        <v>3235</v>
      </c>
      <c r="B182" s="85" t="s">
        <v>407</v>
      </c>
      <c r="C182" s="50" t="s">
        <v>408</v>
      </c>
      <c r="D182" s="242">
        <v>1647.78</v>
      </c>
      <c r="E182" s="242">
        <v>1868.15</v>
      </c>
      <c r="F182" s="52">
        <f t="shared" si="31"/>
        <v>113.37375135030163</v>
      </c>
    </row>
    <row r="183" spans="1:6" ht="12.75" customHeight="1" x14ac:dyDescent="0.2">
      <c r="A183" s="53">
        <v>3236</v>
      </c>
      <c r="B183" s="85" t="s">
        <v>409</v>
      </c>
      <c r="C183" s="50" t="s">
        <v>410</v>
      </c>
      <c r="D183" s="242">
        <v>2906.94</v>
      </c>
      <c r="E183" s="242">
        <v>1086.4100000000001</v>
      </c>
      <c r="F183" s="52">
        <f t="shared" si="31"/>
        <v>37.372976394421627</v>
      </c>
    </row>
    <row r="184" spans="1:6" ht="12.75" customHeight="1" x14ac:dyDescent="0.2">
      <c r="A184" s="53">
        <v>3237</v>
      </c>
      <c r="B184" s="85" t="s">
        <v>411</v>
      </c>
      <c r="C184" s="50" t="s">
        <v>412</v>
      </c>
      <c r="D184" s="242">
        <v>1418.65</v>
      </c>
      <c r="E184" s="242">
        <v>671.88</v>
      </c>
      <c r="F184" s="52">
        <f t="shared" si="31"/>
        <v>47.360518803087437</v>
      </c>
    </row>
    <row r="185" spans="1:6" ht="12.75" customHeight="1" x14ac:dyDescent="0.2">
      <c r="A185" s="53">
        <v>3238</v>
      </c>
      <c r="B185" s="85" t="s">
        <v>413</v>
      </c>
      <c r="C185" s="50" t="s">
        <v>414</v>
      </c>
      <c r="D185" s="242">
        <v>1940.01</v>
      </c>
      <c r="E185" s="242">
        <v>2284.0100000000002</v>
      </c>
      <c r="F185" s="52">
        <f t="shared" si="31"/>
        <v>117.73186736150845</v>
      </c>
    </row>
    <row r="186" spans="1:6" ht="12.75" customHeight="1" x14ac:dyDescent="0.2">
      <c r="A186" s="53">
        <v>3239</v>
      </c>
      <c r="B186" s="85" t="s">
        <v>415</v>
      </c>
      <c r="C186" s="50" t="s">
        <v>416</v>
      </c>
      <c r="D186" s="242">
        <v>6024.14</v>
      </c>
      <c r="E186" s="242">
        <v>3657.14</v>
      </c>
      <c r="F186" s="52">
        <f t="shared" si="31"/>
        <v>60.708084473468404</v>
      </c>
    </row>
    <row r="187" spans="1:6" ht="12.75" customHeight="1" x14ac:dyDescent="0.2">
      <c r="A187" s="53">
        <v>324</v>
      </c>
      <c r="B187" s="85" t="s">
        <v>417</v>
      </c>
      <c r="C187" s="50" t="s">
        <v>418</v>
      </c>
      <c r="D187" s="242">
        <v>2419.48</v>
      </c>
      <c r="E187" s="242">
        <v>12833.48</v>
      </c>
      <c r="F187" s="52">
        <f t="shared" si="31"/>
        <v>530.42306611337972</v>
      </c>
    </row>
    <row r="188" spans="1:6" ht="12.75" customHeight="1" x14ac:dyDescent="0.2">
      <c r="A188" s="53">
        <v>329</v>
      </c>
      <c r="B188" s="85" t="s">
        <v>419</v>
      </c>
      <c r="C188" s="50" t="s">
        <v>420</v>
      </c>
      <c r="D188" s="51">
        <f t="shared" ref="D188:E188" si="43">SUM(D189:D195)</f>
        <v>4339.0300000000007</v>
      </c>
      <c r="E188" s="51">
        <f t="shared" si="43"/>
        <v>7231.66</v>
      </c>
      <c r="F188" s="52">
        <f t="shared" si="31"/>
        <v>166.66536069121435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202.69</v>
      </c>
      <c r="E190" s="242"/>
      <c r="F190" s="52">
        <f t="shared" si="31"/>
        <v>0</v>
      </c>
    </row>
    <row r="191" spans="1:6" ht="12.75" customHeight="1" x14ac:dyDescent="0.2">
      <c r="A191" s="53">
        <v>3293</v>
      </c>
      <c r="B191" s="85" t="s">
        <v>425</v>
      </c>
      <c r="C191" s="50" t="s">
        <v>426</v>
      </c>
      <c r="D191" s="242">
        <v>145.6</v>
      </c>
      <c r="E191" s="242">
        <v>30.06</v>
      </c>
      <c r="F191" s="52">
        <f t="shared" si="31"/>
        <v>20.645604395604394</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2488.86</v>
      </c>
      <c r="E193" s="242">
        <v>3899.24</v>
      </c>
      <c r="F193" s="52">
        <f t="shared" si="31"/>
        <v>156.66771132164925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1325.52</v>
      </c>
      <c r="E195" s="242">
        <v>3114.27</v>
      </c>
      <c r="F195" s="52">
        <f t="shared" si="31"/>
        <v>234.94703965236283</v>
      </c>
    </row>
    <row r="196" spans="1:6" ht="12.75" customHeight="1" x14ac:dyDescent="0.2">
      <c r="A196" s="53">
        <v>34</v>
      </c>
      <c r="B196" s="232" t="s">
        <v>435</v>
      </c>
      <c r="C196" s="50" t="s">
        <v>436</v>
      </c>
      <c r="D196" s="51">
        <f t="shared" ref="D196:E196" si="44">D197+D202+D210</f>
        <v>1083.7800000000002</v>
      </c>
      <c r="E196" s="51">
        <f t="shared" si="44"/>
        <v>1162.3600000000001</v>
      </c>
      <c r="F196" s="52">
        <f t="shared" si="31"/>
        <v>107.25054900441049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1083.7800000000002</v>
      </c>
      <c r="E210" s="51">
        <f t="shared" si="47"/>
        <v>1162.3600000000001</v>
      </c>
      <c r="F210" s="52">
        <f t="shared" si="31"/>
        <v>107.25054900441049</v>
      </c>
    </row>
    <row r="211" spans="1:6" ht="12.75" customHeight="1" x14ac:dyDescent="0.2">
      <c r="A211" s="53">
        <v>3431</v>
      </c>
      <c r="B211" s="232" t="s">
        <v>465</v>
      </c>
      <c r="C211" s="50" t="s">
        <v>466</v>
      </c>
      <c r="D211" s="242">
        <v>1083.6300000000001</v>
      </c>
      <c r="E211" s="242">
        <v>1160.1300000000001</v>
      </c>
      <c r="F211" s="52">
        <f t="shared" si="31"/>
        <v>107.05960521580245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0.15</v>
      </c>
      <c r="E213" s="242">
        <v>2.23</v>
      </c>
      <c r="F213" s="52">
        <f t="shared" si="31"/>
        <v>1486.6666666666667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13706.82</v>
      </c>
      <c r="E252" s="51">
        <f t="shared" si="63"/>
        <v>15113.42</v>
      </c>
      <c r="F252" s="52">
        <f t="shared" ref="F252:F258" si="64">IF(D252&lt;&gt;0,IF(E252/D252&gt;=100,"&gt;&gt;100",E252/D252*100),"-")</f>
        <v>110.26204473393537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13706.82</v>
      </c>
      <c r="E259" s="51">
        <f t="shared" si="66"/>
        <v>15113.42</v>
      </c>
      <c r="F259" s="52">
        <f t="shared" ref="F259:F262" si="67">IF(D259&lt;&gt;0,IF(E259/D259&gt;=100,"&gt;&gt;100",E259/D259*100),"-")</f>
        <v>110.26204473393537</v>
      </c>
    </row>
    <row r="260" spans="1:6" ht="12.75" customHeight="1" x14ac:dyDescent="0.2">
      <c r="A260" s="53">
        <v>3721</v>
      </c>
      <c r="B260" s="85" t="s">
        <v>559</v>
      </c>
      <c r="C260" s="50" t="s">
        <v>560</v>
      </c>
      <c r="D260" s="242">
        <v>941.26</v>
      </c>
      <c r="E260" s="242">
        <v>1554.81</v>
      </c>
      <c r="F260" s="52">
        <f t="shared" si="67"/>
        <v>165.18390242865945</v>
      </c>
    </row>
    <row r="261" spans="1:6" ht="12.75" customHeight="1" x14ac:dyDescent="0.2">
      <c r="A261" s="53">
        <v>3722</v>
      </c>
      <c r="B261" s="85" t="s">
        <v>561</v>
      </c>
      <c r="C261" s="50" t="s">
        <v>562</v>
      </c>
      <c r="D261" s="242">
        <v>12765.56</v>
      </c>
      <c r="E261" s="242">
        <v>13558.61</v>
      </c>
      <c r="F261" s="52">
        <f t="shared" si="67"/>
        <v>106.21241841329328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522.1</v>
      </c>
      <c r="E263" s="51">
        <f t="shared" si="68"/>
        <v>810.08</v>
      </c>
      <c r="F263" s="52">
        <f t="shared" ref="F263:F267" si="69">IF(D263&lt;&gt;0,IF(E263/D263&gt;=100,"&gt;&gt;100",E263/D263*100),"-")</f>
        <v>155.15801570580348</v>
      </c>
    </row>
    <row r="264" spans="1:6" ht="12.75" customHeight="1" x14ac:dyDescent="0.2">
      <c r="A264" s="53">
        <v>381</v>
      </c>
      <c r="B264" s="85" t="s">
        <v>567</v>
      </c>
      <c r="C264" s="50" t="s">
        <v>568</v>
      </c>
      <c r="D264" s="51">
        <f t="shared" ref="D264:E264" si="70">SUM(D265:D267)</f>
        <v>522.1</v>
      </c>
      <c r="E264" s="51">
        <f t="shared" si="70"/>
        <v>810.08</v>
      </c>
      <c r="F264" s="52">
        <f t="shared" si="69"/>
        <v>155.15801570580348</v>
      </c>
    </row>
    <row r="265" spans="1:6" ht="12.75" customHeight="1" x14ac:dyDescent="0.2">
      <c r="A265" s="53">
        <v>3811</v>
      </c>
      <c r="B265" s="85" t="s">
        <v>569</v>
      </c>
      <c r="C265" s="50" t="s">
        <v>570</v>
      </c>
      <c r="D265" s="242">
        <v>0</v>
      </c>
      <c r="E265" s="242">
        <v>242</v>
      </c>
      <c r="F265" s="52" t="str">
        <f t="shared" si="69"/>
        <v>-</v>
      </c>
    </row>
    <row r="266" spans="1:6" ht="12.75" customHeight="1" x14ac:dyDescent="0.2">
      <c r="A266" s="53">
        <v>3812</v>
      </c>
      <c r="B266" s="85" t="s">
        <v>571</v>
      </c>
      <c r="C266" s="50" t="s">
        <v>572</v>
      </c>
      <c r="D266" s="242">
        <v>522.1</v>
      </c>
      <c r="E266" s="242">
        <v>568.08000000000004</v>
      </c>
      <c r="F266" s="52">
        <f t="shared" si="69"/>
        <v>108.80674200344762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1124703.6600000001</v>
      </c>
      <c r="E289" s="51">
        <f t="shared" si="79"/>
        <v>1406039.7000000002</v>
      </c>
      <c r="F289" s="52">
        <f t="shared" si="76"/>
        <v>125.01423708357098</v>
      </c>
    </row>
    <row r="290" spans="1:6" ht="12.75" customHeight="1" x14ac:dyDescent="0.2">
      <c r="A290" s="53" t="s">
        <v>608</v>
      </c>
      <c r="B290" s="85" t="s">
        <v>619</v>
      </c>
      <c r="C290" s="50" t="s">
        <v>620</v>
      </c>
      <c r="D290" s="51">
        <f>IF(D6&gt;=D289,D6-D289,0)</f>
        <v>12860.580000000075</v>
      </c>
      <c r="E290" s="51">
        <f>IF(E6&gt;=E289,E6-E289,0)</f>
        <v>17684.810000000056</v>
      </c>
      <c r="F290" s="52">
        <f t="shared" si="76"/>
        <v>137.5117607448494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16096.28</v>
      </c>
      <c r="E292" s="242">
        <v>6164.36</v>
      </c>
      <c r="F292" s="52">
        <f t="shared" si="76"/>
        <v>38.296799011945616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4360.1899999999996</v>
      </c>
      <c r="E294" s="242">
        <v>4584.8100000000004</v>
      </c>
      <c r="F294" s="52">
        <f t="shared" si="76"/>
        <v>105.15161036560335</v>
      </c>
    </row>
    <row r="295" spans="1:6" ht="24" x14ac:dyDescent="0.2">
      <c r="A295" s="53">
        <v>9661</v>
      </c>
      <c r="B295" s="85" t="s">
        <v>629</v>
      </c>
      <c r="C295" s="50" t="s">
        <v>630</v>
      </c>
      <c r="D295" s="242">
        <v>1135</v>
      </c>
      <c r="E295" s="242">
        <v>617.79999999999995</v>
      </c>
      <c r="F295" s="52">
        <f t="shared" si="76"/>
        <v>54.431718061674005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22800.730000000003</v>
      </c>
      <c r="E350" s="51">
        <f t="shared" si="95"/>
        <v>23170.400000000001</v>
      </c>
      <c r="F350" s="52">
        <f t="shared" si="81"/>
        <v>101.62130773883116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22800.730000000003</v>
      </c>
      <c r="E363" s="51">
        <f t="shared" si="99"/>
        <v>23170.400000000001</v>
      </c>
      <c r="F363" s="52">
        <f t="shared" si="81"/>
        <v>101.62130773883116</v>
      </c>
    </row>
    <row r="364" spans="1:6" ht="12.75" customHeight="1" x14ac:dyDescent="0.2">
      <c r="A364" s="53">
        <v>421</v>
      </c>
      <c r="B364" s="85" t="s">
        <v>758</v>
      </c>
      <c r="C364" s="50" t="s">
        <v>759</v>
      </c>
      <c r="D364" s="51">
        <f t="shared" ref="D364:E364" si="100">SUM(D365:D368)</f>
        <v>0</v>
      </c>
      <c r="E364" s="51">
        <f t="shared" si="100"/>
        <v>19058</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19058</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20610.47</v>
      </c>
      <c r="E369" s="51">
        <f t="shared" si="101"/>
        <v>2545.63</v>
      </c>
      <c r="F369" s="52">
        <f t="shared" si="81"/>
        <v>12.351149682661287</v>
      </c>
    </row>
    <row r="370" spans="1:6" ht="12.75" customHeight="1" x14ac:dyDescent="0.2">
      <c r="A370" s="53">
        <v>4221</v>
      </c>
      <c r="B370" s="85" t="s">
        <v>674</v>
      </c>
      <c r="C370" s="50" t="s">
        <v>766</v>
      </c>
      <c r="D370" s="242">
        <v>13567.17</v>
      </c>
      <c r="E370" s="242">
        <v>349.38</v>
      </c>
      <c r="F370" s="52">
        <f t="shared" si="81"/>
        <v>2.5751870139461657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715</v>
      </c>
      <c r="F375" s="52" t="str">
        <f t="shared" si="81"/>
        <v>-</v>
      </c>
    </row>
    <row r="376" spans="1:6" ht="12.75" customHeight="1" x14ac:dyDescent="0.2">
      <c r="A376" s="53">
        <v>4227</v>
      </c>
      <c r="B376" s="232" t="s">
        <v>686</v>
      </c>
      <c r="C376" s="50" t="s">
        <v>773</v>
      </c>
      <c r="D376" s="242">
        <v>7043.3</v>
      </c>
      <c r="E376" s="242">
        <v>1481.25</v>
      </c>
      <c r="F376" s="52">
        <f t="shared" si="81"/>
        <v>21.030624849147415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2190.2600000000002</v>
      </c>
      <c r="E383" s="51">
        <f t="shared" si="103"/>
        <v>1566.77</v>
      </c>
      <c r="F383" s="52">
        <f t="shared" si="81"/>
        <v>71.533516568809176</v>
      </c>
    </row>
    <row r="384" spans="1:6" ht="12.75" customHeight="1" x14ac:dyDescent="0.2">
      <c r="A384" s="53">
        <v>4241</v>
      </c>
      <c r="B384" s="85" t="s">
        <v>783</v>
      </c>
      <c r="C384" s="50" t="s">
        <v>784</v>
      </c>
      <c r="D384" s="242">
        <v>2190.2600000000002</v>
      </c>
      <c r="E384" s="242">
        <v>1566.77</v>
      </c>
      <c r="F384" s="52">
        <f t="shared" si="81"/>
        <v>71.533516568809176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22800.730000000003</v>
      </c>
      <c r="E408" s="51">
        <f t="shared" si="111"/>
        <v>23170.400000000001</v>
      </c>
      <c r="F408" s="52">
        <f t="shared" si="81"/>
        <v>101.62130773883116</v>
      </c>
    </row>
    <row r="409" spans="1:6" ht="12.75" customHeight="1" x14ac:dyDescent="0.2">
      <c r="A409" s="53">
        <v>92212</v>
      </c>
      <c r="B409" s="85" t="s">
        <v>823</v>
      </c>
      <c r="C409" s="50" t="s">
        <v>824</v>
      </c>
      <c r="D409" s="242">
        <v>8.23</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1137564.2400000002</v>
      </c>
      <c r="E412" s="51">
        <f>E6+E298</f>
        <v>1423724.5100000002</v>
      </c>
      <c r="F412" s="52">
        <f t="shared" si="81"/>
        <v>125.15552616175769</v>
      </c>
    </row>
    <row r="413" spans="1:6" ht="12.75" customHeight="1" x14ac:dyDescent="0.2">
      <c r="A413" s="53" t="s">
        <v>608</v>
      </c>
      <c r="B413" s="85" t="s">
        <v>831</v>
      </c>
      <c r="C413" s="50" t="s">
        <v>832</v>
      </c>
      <c r="D413" s="51">
        <f t="shared" ref="D413:E413" si="112">D289+D350</f>
        <v>1147504.3900000001</v>
      </c>
      <c r="E413" s="51">
        <f t="shared" si="112"/>
        <v>1429210.1</v>
      </c>
      <c r="F413" s="52">
        <f t="shared" si="81"/>
        <v>124.54942329240239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9940.1499999999069</v>
      </c>
      <c r="E415" s="51">
        <f t="shared" si="114"/>
        <v>5485.589999999851</v>
      </c>
      <c r="F415" s="52">
        <f t="shared" si="81"/>
        <v>55.186189343218182</v>
      </c>
    </row>
    <row r="416" spans="1:6" ht="12.75" customHeight="1" x14ac:dyDescent="0.2">
      <c r="A416" s="60" t="s">
        <v>837</v>
      </c>
      <c r="B416" s="232" t="s">
        <v>838</v>
      </c>
      <c r="C416" s="61" t="s">
        <v>839</v>
      </c>
      <c r="D416" s="51">
        <f t="shared" ref="D416:E416" si="115">IF(D292-D293+D409-D410&gt;=0,D292-D293+D409-D410,0)</f>
        <v>16104.51</v>
      </c>
      <c r="E416" s="51">
        <f t="shared" si="115"/>
        <v>6164.36</v>
      </c>
      <c r="F416" s="52">
        <f t="shared" si="81"/>
        <v>38.277227931802955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4360.1899999999996</v>
      </c>
      <c r="E418" s="62">
        <f t="shared" si="117"/>
        <v>4584.8100000000004</v>
      </c>
      <c r="F418" s="57">
        <f t="shared" si="81"/>
        <v>105.15161036560335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1137564.2400000002</v>
      </c>
      <c r="E639" s="51">
        <f t="shared" si="180"/>
        <v>1423724.5100000002</v>
      </c>
      <c r="F639" s="52">
        <f t="shared" si="119"/>
        <v>125.15552616175769</v>
      </c>
    </row>
    <row r="640" spans="1:6" ht="12.75" customHeight="1" x14ac:dyDescent="0.2">
      <c r="A640" s="53" t="s">
        <v>608</v>
      </c>
      <c r="B640" s="85" t="s">
        <v>1277</v>
      </c>
      <c r="C640" s="50" t="s">
        <v>1278</v>
      </c>
      <c r="D640" s="51">
        <f t="shared" ref="D640:E640" si="181">D413+D528</f>
        <v>1147504.3900000001</v>
      </c>
      <c r="E640" s="51">
        <f t="shared" si="181"/>
        <v>1429210.1</v>
      </c>
      <c r="F640" s="52">
        <f t="shared" si="119"/>
        <v>124.54942329240239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9940.1499999999069</v>
      </c>
      <c r="E642" s="51">
        <f t="shared" si="183"/>
        <v>5485.589999999851</v>
      </c>
      <c r="F642" s="52">
        <f t="shared" si="119"/>
        <v>55.186189343218182</v>
      </c>
    </row>
    <row r="643" spans="1:6" ht="24" x14ac:dyDescent="0.2">
      <c r="A643" s="60" t="s">
        <v>1283</v>
      </c>
      <c r="B643" s="85" t="s">
        <v>1284</v>
      </c>
      <c r="C643" s="61" t="s">
        <v>1283</v>
      </c>
      <c r="D643" s="51">
        <f t="shared" ref="D643:E643" si="184">IF(D416-D417+D637-D638&gt;=0,D416-D417+D637-D638,0)</f>
        <v>16104.51</v>
      </c>
      <c r="E643" s="51">
        <f t="shared" si="184"/>
        <v>6164.36</v>
      </c>
      <c r="F643" s="52">
        <f t="shared" si="119"/>
        <v>38.277227931802955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6164.3600000000934</v>
      </c>
      <c r="E645" s="51">
        <f t="shared" si="186"/>
        <v>678.77000000014868</v>
      </c>
      <c r="F645" s="52">
        <f t="shared" si="119"/>
        <v>11.011199865032841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71571</v>
      </c>
      <c r="E647" s="243">
        <v>84786.1</v>
      </c>
      <c r="F647" s="57">
        <f t="shared" si="119"/>
        <v>118.46432214164957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36549.22</v>
      </c>
      <c r="E649" s="242">
        <v>23266.37</v>
      </c>
      <c r="F649" s="52">
        <f t="shared" ref="F649:F724" si="188">IF(D649&lt;&gt;0,IF(E649/D649&gt;=100,"&gt;&gt;100",E649/D649*100),"-")</f>
        <v>63.657637563811207</v>
      </c>
    </row>
    <row r="650" spans="1:6" ht="12.75" customHeight="1" x14ac:dyDescent="0.2">
      <c r="A650" s="53" t="s">
        <v>1296</v>
      </c>
      <c r="B650" s="85" t="s">
        <v>1297</v>
      </c>
      <c r="C650" s="50" t="s">
        <v>1296</v>
      </c>
      <c r="D650" s="242">
        <v>347006.16</v>
      </c>
      <c r="E650" s="242">
        <v>424728.68</v>
      </c>
      <c r="F650" s="52">
        <f t="shared" si="188"/>
        <v>122.39802313595818</v>
      </c>
    </row>
    <row r="651" spans="1:6" ht="12.75" customHeight="1" x14ac:dyDescent="0.2">
      <c r="A651" s="53" t="s">
        <v>1298</v>
      </c>
      <c r="B651" s="85" t="s">
        <v>1299</v>
      </c>
      <c r="C651" s="50" t="s">
        <v>1298</v>
      </c>
      <c r="D651" s="242">
        <v>360289.01</v>
      </c>
      <c r="E651" s="242">
        <v>419997.51</v>
      </c>
      <c r="F651" s="52">
        <f t="shared" si="188"/>
        <v>116.57239003765338</v>
      </c>
    </row>
    <row r="652" spans="1:6" ht="24" x14ac:dyDescent="0.2">
      <c r="A652" s="53">
        <v>11</v>
      </c>
      <c r="B652" s="85" t="s">
        <v>1300</v>
      </c>
      <c r="C652" s="50" t="s">
        <v>1301</v>
      </c>
      <c r="D652" s="51">
        <f t="shared" ref="D652:E652" si="189">+D649+D650-D651</f>
        <v>23266.369999999995</v>
      </c>
      <c r="E652" s="51">
        <f t="shared" si="189"/>
        <v>27997.539999999979</v>
      </c>
      <c r="F652" s="52">
        <f t="shared" si="188"/>
        <v>120.33480083055494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53</v>
      </c>
      <c r="E654" s="262">
        <v>54</v>
      </c>
      <c r="F654" s="52">
        <f t="shared" si="188"/>
        <v>101.88679245283019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42</v>
      </c>
      <c r="F656" s="52">
        <f t="shared" si="188"/>
        <v>102.4390243902439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864261.26</v>
      </c>
      <c r="E675" s="242">
        <v>1083691.02</v>
      </c>
      <c r="F675" s="52">
        <f t="shared" si="188"/>
        <v>125.38928564263078</v>
      </c>
    </row>
    <row r="676" spans="1:6" ht="24" x14ac:dyDescent="0.2">
      <c r="A676" s="53">
        <v>63613</v>
      </c>
      <c r="B676" s="232" t="s">
        <v>1349</v>
      </c>
      <c r="C676" s="50" t="s">
        <v>1350</v>
      </c>
      <c r="D676" s="242">
        <v>94241.12</v>
      </c>
      <c r="E676" s="242">
        <v>121879.76</v>
      </c>
      <c r="F676" s="52">
        <f t="shared" si="188"/>
        <v>129.32758014760435</v>
      </c>
    </row>
    <row r="677" spans="1:6" ht="24" x14ac:dyDescent="0.2">
      <c r="A677" s="53">
        <v>63622</v>
      </c>
      <c r="B677" s="232" t="s">
        <v>1351</v>
      </c>
      <c r="C677" s="50" t="s">
        <v>1352</v>
      </c>
      <c r="D677" s="242">
        <v>2114.5300000000002</v>
      </c>
      <c r="E677" s="242">
        <v>1397.66</v>
      </c>
      <c r="F677" s="52">
        <f t="shared" si="188"/>
        <v>66.097903553035422</v>
      </c>
    </row>
    <row r="678" spans="1:6" ht="24" x14ac:dyDescent="0.2">
      <c r="A678" s="53">
        <v>63623</v>
      </c>
      <c r="B678" s="232" t="s">
        <v>1353</v>
      </c>
      <c r="C678" s="50" t="s">
        <v>1354</v>
      </c>
      <c r="D678" s="242">
        <v>13500</v>
      </c>
      <c r="E678" s="242">
        <v>5443.75</v>
      </c>
      <c r="F678" s="52">
        <f t="shared" si="188"/>
        <v>40.324074074074076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29890.25</v>
      </c>
      <c r="E694" s="242">
        <v>37750</v>
      </c>
      <c r="F694" s="52">
        <f t="shared" si="188"/>
        <v>126.2953638728348</v>
      </c>
    </row>
    <row r="695" spans="1:6" ht="12.75" customHeight="1" x14ac:dyDescent="0.2">
      <c r="A695" s="53">
        <v>63812</v>
      </c>
      <c r="B695" s="232" t="s">
        <v>1372</v>
      </c>
      <c r="C695" s="50" t="s">
        <v>1373</v>
      </c>
      <c r="D695" s="242">
        <v>16384.009999999998</v>
      </c>
      <c r="E695" s="242">
        <v>32462.3</v>
      </c>
      <c r="F695" s="52">
        <f t="shared" si="188"/>
        <v>198.13403434202007</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4182.55</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34784.92</v>
      </c>
      <c r="E710" s="242">
        <v>38357.040000000001</v>
      </c>
      <c r="F710" s="52">
        <f t="shared" si="188"/>
        <v>110.26916261414431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2211.98</v>
      </c>
      <c r="E716" s="242">
        <v>2299.89</v>
      </c>
      <c r="F716" s="52">
        <f t="shared" si="188"/>
        <v>103.97426739843939</v>
      </c>
    </row>
    <row r="717" spans="1:6" ht="12.75" customHeight="1" x14ac:dyDescent="0.2">
      <c r="A717" s="53">
        <v>31215</v>
      </c>
      <c r="B717" s="85" t="s">
        <v>1413</v>
      </c>
      <c r="C717" s="50" t="s">
        <v>1414</v>
      </c>
      <c r="D717" s="242">
        <v>476.94</v>
      </c>
      <c r="E717" s="242"/>
      <c r="F717" s="52">
        <f t="shared" si="188"/>
        <v>0</v>
      </c>
    </row>
    <row r="718" spans="1:6" ht="12.75" customHeight="1" x14ac:dyDescent="0.2">
      <c r="A718" s="53">
        <v>32121</v>
      </c>
      <c r="B718" s="85" t="s">
        <v>1415</v>
      </c>
      <c r="C718" s="50" t="s">
        <v>1416</v>
      </c>
      <c r="D718" s="242">
        <v>33456.49</v>
      </c>
      <c r="E718" s="242">
        <v>32970.74</v>
      </c>
      <c r="F718" s="52">
        <f t="shared" si="188"/>
        <v>98.548114282161691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1866.64</v>
      </c>
      <c r="E720" s="242">
        <v>109.5</v>
      </c>
      <c r="F720" s="52">
        <f t="shared" si="188"/>
        <v>5.866155230789011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369.37</v>
      </c>
      <c r="E722" s="242">
        <v>153.13</v>
      </c>
      <c r="F722" s="52">
        <f t="shared" si="188"/>
        <v>41.457075561090505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202.69</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941.26</v>
      </c>
      <c r="E823" s="242">
        <v>1554.81</v>
      </c>
      <c r="F823" s="52">
        <f t="shared" si="190"/>
        <v>165.18390242865945</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12765.56</v>
      </c>
      <c r="E828" s="242">
        <v>13558.61</v>
      </c>
      <c r="F828" s="52">
        <f t="shared" si="190"/>
        <v>106.21241841329328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3" zoomScaleNormal="100" workbookViewId="0">
      <selection activeCell="J256" sqref="J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1527750.1600000004</v>
      </c>
      <c r="E6" s="229">
        <f t="shared" si="0"/>
        <v>1535703.4000000001</v>
      </c>
      <c r="F6" s="230">
        <f t="shared" ref="F6:F260" si="1">IF(D6&gt;0,IF(E6/D6&gt;=100,"&gt;&gt;100",E6/D6*100),"-")</f>
        <v>100.52058511975544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1419309.7400000005</v>
      </c>
      <c r="E7" s="104">
        <f t="shared" si="2"/>
        <v>1418093.9500000002</v>
      </c>
      <c r="F7" s="93">
        <f t="shared" si="1"/>
        <v>99.914339346392396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1419309.7400000005</v>
      </c>
      <c r="E12" s="104">
        <f t="shared" si="3"/>
        <v>1418093.9500000002</v>
      </c>
      <c r="F12" s="93">
        <f t="shared" si="1"/>
        <v>99.914339346392396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1375426.3400000003</v>
      </c>
      <c r="E13" s="104">
        <f t="shared" si="4"/>
        <v>1371471.7900000003</v>
      </c>
      <c r="F13" s="93">
        <f t="shared" si="1"/>
        <v>99.712485511946795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1835331.85</v>
      </c>
      <c r="E15" s="247">
        <v>1854389.85</v>
      </c>
      <c r="F15" s="93">
        <f t="shared" si="1"/>
        <v>101.03839531799113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742.35</v>
      </c>
      <c r="E17" s="247">
        <v>742.35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460647.86</v>
      </c>
      <c r="E18" s="247">
        <v>483660.41</v>
      </c>
      <c r="F18" s="93">
        <f t="shared" si="1"/>
        <v>104.99569237117481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42272.52999999997</v>
      </c>
      <c r="E19" s="104">
        <f t="shared" si="5"/>
        <v>44927.420000000013</v>
      </c>
      <c r="F19" s="93">
        <f t="shared" si="1"/>
        <v>106.28041425483651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164593.71</v>
      </c>
      <c r="E20" s="247">
        <v>190559.58</v>
      </c>
      <c r="F20" s="93">
        <f t="shared" si="1"/>
        <v>115.77573650900754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2470.52</v>
      </c>
      <c r="E21" s="247">
        <v>14619.4</v>
      </c>
      <c r="F21" s="93">
        <f t="shared" si="1"/>
        <v>591.75396272849434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19560.82</v>
      </c>
      <c r="E22" s="247">
        <v>19560.82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5656.95</v>
      </c>
      <c r="E24" s="247">
        <v>5656.95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13874.3</v>
      </c>
      <c r="E25" s="247">
        <v>15252.95</v>
      </c>
      <c r="F25" s="93">
        <f t="shared" si="1"/>
        <v>109.93671752809151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34802.400000000001</v>
      </c>
      <c r="E26" s="247">
        <v>35951.39</v>
      </c>
      <c r="F26" s="93">
        <f t="shared" si="1"/>
        <v>103.30146771487023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198686.17</v>
      </c>
      <c r="E28" s="247">
        <v>236673.67</v>
      </c>
      <c r="F28" s="93">
        <f t="shared" si="1"/>
        <v>119.11934786402094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1473.3300000000017</v>
      </c>
      <c r="E35" s="104">
        <f t="shared" si="7"/>
        <v>1557.2000000000044</v>
      </c>
      <c r="F35" s="93">
        <f t="shared" si="1"/>
        <v>105.69254681571695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51767.64</v>
      </c>
      <c r="E36" s="247">
        <v>53334.41</v>
      </c>
      <c r="F36" s="93">
        <f t="shared" si="1"/>
        <v>103.02654322275461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50294.31</v>
      </c>
      <c r="E40" s="247">
        <v>51777.21</v>
      </c>
      <c r="F40" s="93">
        <f t="shared" si="1"/>
        <v>102.94844486384245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137.54</v>
      </c>
      <c r="E45" s="104">
        <f t="shared" si="9"/>
        <v>137.54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137.54</v>
      </c>
      <c r="E48" s="247">
        <v>137.54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36116.080000000002</v>
      </c>
      <c r="E54" s="247">
        <v>34887.69</v>
      </c>
      <c r="F54" s="93">
        <f t="shared" si="1"/>
        <v>96.598772624271518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36116.080000000002</v>
      </c>
      <c r="E55" s="247">
        <v>34887.69</v>
      </c>
      <c r="F55" s="93">
        <f t="shared" si="1"/>
        <v>96.598772624271518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108440.42</v>
      </c>
      <c r="E68" s="104">
        <f t="shared" si="13"/>
        <v>117609.45000000001</v>
      </c>
      <c r="F68" s="93">
        <f t="shared" si="1"/>
        <v>108.45536193976379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23266.37</v>
      </c>
      <c r="E69" s="104">
        <f t="shared" si="14"/>
        <v>27997.54</v>
      </c>
      <c r="F69" s="93">
        <f t="shared" si="1"/>
        <v>120.33480083055501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23266.37</v>
      </c>
      <c r="E70" s="104">
        <f t="shared" si="15"/>
        <v>27997.54</v>
      </c>
      <c r="F70" s="93">
        <f t="shared" si="1"/>
        <v>120.33480083055501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23266.37</v>
      </c>
      <c r="E72" s="247">
        <v>27997.54</v>
      </c>
      <c r="F72" s="93">
        <f t="shared" si="1"/>
        <v>120.33480083055501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9242.86</v>
      </c>
      <c r="E78" s="104">
        <f>E79+SUM(E82:E84)-E85+E86</f>
        <v>241</v>
      </c>
      <c r="F78" s="93">
        <f t="shared" si="1"/>
        <v>2.6074180502571713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4830.63</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107.38</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4304.8500000000004</v>
      </c>
      <c r="E86" s="247">
        <v>241</v>
      </c>
      <c r="F86" s="93">
        <f t="shared" si="1"/>
        <v>5.598336759701267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4360.1899999999996</v>
      </c>
      <c r="E146" s="104">
        <f t="shared" si="26"/>
        <v>4584.8100000000004</v>
      </c>
      <c r="F146" s="93">
        <f t="shared" si="1"/>
        <v>105.15161036560335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3467.07</v>
      </c>
      <c r="E159" s="247">
        <v>4410.7</v>
      </c>
      <c r="F159" s="93">
        <f t="shared" si="1"/>
        <v>127.21692956877131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1135</v>
      </c>
      <c r="E160" s="247">
        <v>617.79999999999995</v>
      </c>
      <c r="F160" s="93">
        <f t="shared" si="1"/>
        <v>54.431718061674005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241.88</v>
      </c>
      <c r="E163" s="247">
        <v>443.69</v>
      </c>
      <c r="F163" s="93">
        <f t="shared" si="1"/>
        <v>183.43393418223911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71571</v>
      </c>
      <c r="E170" s="104">
        <f t="shared" si="29"/>
        <v>84786.1</v>
      </c>
      <c r="F170" s="93">
        <f t="shared" si="1"/>
        <v>118.46432214164957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71571</v>
      </c>
      <c r="E173" s="247">
        <v>84786.1</v>
      </c>
      <c r="F173" s="93">
        <f t="shared" si="1"/>
        <v>118.46432214164957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1527750.1600000001</v>
      </c>
      <c r="E175" s="104">
        <f t="shared" si="30"/>
        <v>1535703.4000000004</v>
      </c>
      <c r="F175" s="93">
        <f t="shared" si="1"/>
        <v>100.52058511975545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97915.87000000001</v>
      </c>
      <c r="E176" s="104">
        <f t="shared" si="31"/>
        <v>112345.87</v>
      </c>
      <c r="F176" s="93">
        <f t="shared" si="1"/>
        <v>114.73714118048481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97915.87000000001</v>
      </c>
      <c r="E177" s="104">
        <f t="shared" si="32"/>
        <v>112345.87</v>
      </c>
      <c r="F177" s="93">
        <f t="shared" si="1"/>
        <v>114.73714118048481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80709.88</v>
      </c>
      <c r="E178" s="247">
        <v>99544.84</v>
      </c>
      <c r="F178" s="93">
        <f t="shared" si="1"/>
        <v>123.33662248041999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12424.13</v>
      </c>
      <c r="E179" s="247">
        <v>12378.36</v>
      </c>
      <c r="F179" s="93">
        <f t="shared" si="1"/>
        <v>99.631603983538497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109</v>
      </c>
      <c r="E180" s="104">
        <f t="shared" si="33"/>
        <v>123.75</v>
      </c>
      <c r="F180" s="93">
        <f t="shared" si="1"/>
        <v>113.53211009174311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109</v>
      </c>
      <c r="E183" s="247">
        <v>123.75</v>
      </c>
      <c r="F183" s="93">
        <f t="shared" si="1"/>
        <v>113.53211009174311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117.94</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4554.92</v>
      </c>
      <c r="E188" s="247">
        <v>298.92</v>
      </c>
      <c r="F188" s="93">
        <f t="shared" si="1"/>
        <v>6.5625740957031082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1429834.29</v>
      </c>
      <c r="E237" s="104">
        <f t="shared" si="41"/>
        <v>1423357.5300000003</v>
      </c>
      <c r="F237" s="93">
        <f t="shared" si="1"/>
        <v>99.547027229288247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1419309.74</v>
      </c>
      <c r="E238" s="104">
        <f t="shared" si="42"/>
        <v>1418093.9500000002</v>
      </c>
      <c r="F238" s="93">
        <f t="shared" si="1"/>
        <v>99.914339346392438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1419309.74</v>
      </c>
      <c r="E239" s="104">
        <f t="shared" si="43"/>
        <v>1418093.9500000002</v>
      </c>
      <c r="F239" s="93">
        <f t="shared" si="1"/>
        <v>99.914339346392438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788184.77</v>
      </c>
      <c r="E240" s="247">
        <v>797774.02</v>
      </c>
      <c r="F240" s="93">
        <f t="shared" si="1"/>
        <v>101.2166246247057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631124.97</v>
      </c>
      <c r="E241" s="247">
        <v>620319.93000000005</v>
      </c>
      <c r="F241" s="93">
        <f t="shared" si="1"/>
        <v>98.287971398121059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6164.3600000000006</v>
      </c>
      <c r="E245" s="104">
        <f t="shared" si="45"/>
        <v>678.77</v>
      </c>
      <c r="F245" s="93">
        <f t="shared" si="1"/>
        <v>11.011199865030594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9130.02</v>
      </c>
      <c r="E246" s="104">
        <f t="shared" si="46"/>
        <v>678.77</v>
      </c>
      <c r="F246" s="93">
        <f t="shared" si="1"/>
        <v>7.4344853570966984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9130.02</v>
      </c>
      <c r="E247" s="247">
        <v>678.77</v>
      </c>
      <c r="F247" s="93">
        <f t="shared" si="1"/>
        <v>7.4344853570966984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2965.66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2965.66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4360.1899999999996</v>
      </c>
      <c r="E255" s="247">
        <v>4584.8100000000004</v>
      </c>
      <c r="F255" s="93">
        <f t="shared" si="1"/>
        <v>105.15161036560335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31956.04</v>
      </c>
      <c r="E259" s="104">
        <f t="shared" si="49"/>
        <v>1000</v>
      </c>
      <c r="F259" s="93">
        <f t="shared" si="1"/>
        <v>3.1292988743286085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31956.04</v>
      </c>
      <c r="E260" s="248">
        <v>1000</v>
      </c>
      <c r="F260" s="97">
        <f t="shared" si="1"/>
        <v>3.1292988743286085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1399.3</v>
      </c>
      <c r="E264" s="247">
        <v>1088.5</v>
      </c>
      <c r="F264" s="93">
        <f t="shared" si="50"/>
        <v>77.788894447223612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3202.77</v>
      </c>
      <c r="E265" s="247">
        <v>3940</v>
      </c>
      <c r="F265" s="93">
        <f t="shared" si="50"/>
        <v>123.01851210046304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4304.8500000000004</v>
      </c>
      <c r="E268" s="247">
        <v>241</v>
      </c>
      <c r="F268" s="93">
        <f t="shared" si="50"/>
        <v>5.598336759701267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97915.87</v>
      </c>
      <c r="E288" s="247">
        <v>112345.87</v>
      </c>
      <c r="F288" s="93">
        <f t="shared" si="50"/>
        <v>114.73714118048484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4554.92</v>
      </c>
      <c r="E302" s="247">
        <v>288.92</v>
      </c>
      <c r="F302" s="93">
        <f t="shared" si="50"/>
        <v>6.3430312716798536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4" zoomScaleNormal="100"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1147504.3899999999</v>
      </c>
      <c r="E114" s="81">
        <f t="shared" si="22"/>
        <v>1429210.0999999999</v>
      </c>
      <c r="F114" s="63">
        <f t="shared" si="1"/>
        <v>124.54942329240239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1081539.93</v>
      </c>
      <c r="E115" s="81">
        <f t="shared" si="23"/>
        <v>1324930.69</v>
      </c>
      <c r="F115" s="63">
        <f t="shared" si="1"/>
        <v>122.504093769335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1081539.93</v>
      </c>
      <c r="E117" s="249">
        <v>1324930.69</v>
      </c>
      <c r="F117" s="63">
        <f t="shared" si="1"/>
        <v>122.504093769335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65964.460000000006</v>
      </c>
      <c r="E126" s="249">
        <v>104279.41</v>
      </c>
      <c r="F126" s="63">
        <f t="shared" si="1"/>
        <v>158.08423202433553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1147504.3899999999</v>
      </c>
      <c r="E141" s="106">
        <f t="shared" si="28"/>
        <v>1429210.0999999999</v>
      </c>
      <c r="F141" s="82">
        <f t="shared" si="1"/>
        <v>124.54942329240239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3" orientation="portrait" r:id="rId1"/>
  <headerFooter>
    <oddFooter>&amp;RStranica: &amp;P od &amp;N</oddFooter>
  </headerFooter>
  <rowBreaks count="1" manualBreakCount="1">
    <brk id="6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zoomScaleNormal="100" workbookViewId="0">
      <selection activeCell="D30" sqref="D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23810.52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23810.52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23810.52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23810.52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6" zoomScaleNormal="100"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97915.87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1417240.0400000003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4100.1000000000004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1389969.5400000003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1162913.23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210736.56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1162.3599999999999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13558.61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1598.78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23170.400000000001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1402810.0400000003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8366.1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1371273.5400000003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1144078.27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210782.33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1147.6099999999999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13676.55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1588.78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23170.400000000001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112345.86999999988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112345.87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288.92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112056.95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9110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Belica Knjigovods</cp:lastModifiedBy>
  <cp:lastPrinted>2025-01-27T13:14:11Z</cp:lastPrinted>
  <dcterms:created xsi:type="dcterms:W3CDTF">2022-04-01T05:14:30Z</dcterms:created>
  <dcterms:modified xsi:type="dcterms:W3CDTF">2025-01-30T08:43:17Z</dcterms:modified>
</cp:coreProperties>
</file>